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5.xml" ContentType="application/vnd.openxmlformats-officedocument.themeOverrid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6.xml" ContentType="application/vnd.openxmlformats-officedocument.themeOverrid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7.xml" ContentType="application/vnd.openxmlformats-officedocument.themeOverrid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8.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fileSharing readOnlyRecommended="1"/>
  <workbookPr defaultThemeVersion="166925"/>
  <mc:AlternateContent xmlns:mc="http://schemas.openxmlformats.org/markup-compatibility/2006">
    <mc:Choice Requires="x15">
      <x15ac:absPath xmlns:x15ac="http://schemas.microsoft.com/office/spreadsheetml/2010/11/ac" url="/Users/hsuyahwei/Library/CloudStorage/Dropbox/000_Priority work/Toward Divergence/Copyediting/Hsu_Toward Divergence files_260327/"/>
    </mc:Choice>
  </mc:AlternateContent>
  <xr:revisionPtr revIDLastSave="0" documentId="8_{F87364A1-CC18-D141-A423-E3196FE26027}" xr6:coauthVersionLast="47" xr6:coauthVersionMax="47" xr10:uidLastSave="{00000000-0000-0000-0000-000000000000}"/>
  <bookViews>
    <workbookView xWindow="-27380" yWindow="-3160" windowWidth="25460" windowHeight="21100" activeTab="4" xr2:uid="{E61381C7-F339-7441-B926-E50330D95D97}"/>
  </bookViews>
  <sheets>
    <sheet name="Liao" sheetId="1" r:id="rId1"/>
    <sheet name="Jin" sheetId="2" r:id="rId2"/>
    <sheet name="N. Song" sheetId="3" r:id="rId3"/>
    <sheet name="S. Song" sheetId="4" r:id="rId4"/>
    <sheet name="Statistics and Tables"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B84" i="5" l="1"/>
  <c r="B83" i="5"/>
  <c r="B82" i="5"/>
  <c r="B81" i="5"/>
  <c r="B80" i="5"/>
  <c r="B75" i="5"/>
  <c r="B74" i="5"/>
  <c r="B73" i="5"/>
  <c r="B72" i="5"/>
  <c r="B71" i="5"/>
  <c r="F66" i="5"/>
  <c r="D66" i="5"/>
  <c r="B66" i="5"/>
  <c r="F65" i="5"/>
  <c r="D65" i="5"/>
  <c r="B65" i="5"/>
  <c r="F64" i="5"/>
  <c r="D64" i="5"/>
  <c r="B64" i="5"/>
  <c r="F63" i="5"/>
  <c r="D63" i="5"/>
  <c r="B63" i="5"/>
  <c r="F62" i="5"/>
  <c r="D62" i="5"/>
  <c r="B62" i="5"/>
  <c r="F61" i="5"/>
  <c r="D61" i="5"/>
  <c r="B61" i="5"/>
  <c r="F60" i="5"/>
  <c r="D60" i="5"/>
  <c r="B60" i="5"/>
  <c r="F59" i="5"/>
  <c r="D59" i="5"/>
  <c r="B59" i="5"/>
  <c r="F58" i="5"/>
  <c r="D58" i="5"/>
  <c r="D67" i="5" s="1"/>
  <c r="E63" i="5" s="1"/>
  <c r="B58" i="5"/>
  <c r="F53" i="5"/>
  <c r="D53" i="5"/>
  <c r="B53" i="5"/>
  <c r="F52" i="5"/>
  <c r="D52" i="5"/>
  <c r="B52" i="5"/>
  <c r="F51" i="5"/>
  <c r="B51" i="5"/>
  <c r="F50" i="5"/>
  <c r="B50" i="5"/>
  <c r="F49" i="5"/>
  <c r="B49" i="5"/>
  <c r="F48" i="5"/>
  <c r="B48" i="5"/>
  <c r="D51" i="5"/>
  <c r="D50" i="5"/>
  <c r="D49" i="5"/>
  <c r="D48" i="5"/>
  <c r="F67" i="5" l="1"/>
  <c r="E59" i="5"/>
  <c r="G59" i="5"/>
  <c r="E60" i="5"/>
  <c r="E64" i="5"/>
  <c r="E61" i="5"/>
  <c r="E65" i="5"/>
  <c r="G65" i="5"/>
  <c r="G61" i="5"/>
  <c r="G63" i="5"/>
  <c r="G60" i="5"/>
  <c r="G64" i="5"/>
  <c r="E62" i="5"/>
  <c r="E66" i="5"/>
  <c r="G53" i="5"/>
  <c r="G50" i="5"/>
  <c r="G62" i="5"/>
  <c r="G66" i="5"/>
  <c r="E58" i="5"/>
  <c r="G58" i="5"/>
  <c r="B67" i="5"/>
  <c r="B54" i="5"/>
  <c r="C52" i="5" s="1"/>
  <c r="D54" i="5"/>
  <c r="E51" i="5" s="1"/>
  <c r="F54" i="5"/>
  <c r="G49" i="5" s="1"/>
  <c r="B76" i="5"/>
  <c r="B85" i="5"/>
  <c r="C75" i="5" l="1"/>
  <c r="C83" i="5"/>
  <c r="C82" i="5"/>
  <c r="C53" i="5"/>
  <c r="C49" i="5"/>
  <c r="C81" i="5"/>
  <c r="C51" i="5"/>
  <c r="G67" i="5"/>
  <c r="C72" i="5"/>
  <c r="C74" i="5"/>
  <c r="C48" i="5"/>
  <c r="C54" i="5" s="1"/>
  <c r="C84" i="5"/>
  <c r="C50" i="5"/>
  <c r="E50" i="5"/>
  <c r="E48" i="5"/>
  <c r="E53" i="5"/>
  <c r="E52" i="5"/>
  <c r="E67" i="5"/>
  <c r="C65" i="5"/>
  <c r="C64" i="5"/>
  <c r="C80" i="5"/>
  <c r="E49" i="5"/>
  <c r="C58" i="5"/>
  <c r="G51" i="5"/>
  <c r="G48" i="5"/>
  <c r="C63" i="5"/>
  <c r="C60" i="5"/>
  <c r="C61" i="5"/>
  <c r="C66" i="5"/>
  <c r="C62" i="5"/>
  <c r="C73" i="5"/>
  <c r="G52" i="5"/>
  <c r="C59" i="5"/>
  <c r="C71" i="5"/>
  <c r="C76" i="5" s="1"/>
  <c r="G54" i="5" l="1"/>
  <c r="C85" i="5"/>
  <c r="E54" i="5"/>
  <c r="C67" i="5"/>
</calcChain>
</file>

<file path=xl/sharedStrings.xml><?xml version="1.0" encoding="utf-8"?>
<sst xmlns="http://schemas.openxmlformats.org/spreadsheetml/2006/main" count="6110" uniqueCount="3804">
  <si>
    <t>Record No</t>
  </si>
  <si>
    <t>Location</t>
  </si>
  <si>
    <t>Burial or Death Year_Chinese</t>
  </si>
  <si>
    <t>Year</t>
  </si>
  <si>
    <t>Quantity of Tomb Discovered</t>
    <phoneticPr fontId="3" type="noConversion"/>
  </si>
  <si>
    <t>Name of Tomb Owner</t>
  </si>
  <si>
    <t>Year of Birth and Death</t>
    <phoneticPr fontId="4" type="noConversion"/>
  </si>
  <si>
    <t>Gender</t>
  </si>
  <si>
    <t>Family Relation</t>
  </si>
  <si>
    <t>Title of Epitaph</t>
  </si>
  <si>
    <t>Official Title</t>
  </si>
  <si>
    <t>Social Class</t>
  </si>
  <si>
    <t>Epitaph Type</t>
  </si>
  <si>
    <t>Ethnicity</t>
  </si>
  <si>
    <t>Notes</t>
    <phoneticPr fontId="4" type="noConversion"/>
  </si>
  <si>
    <t>Source</t>
  </si>
  <si>
    <r>
      <rPr>
        <sz val="12"/>
        <color theme="1"/>
        <rFont val="新細明體"/>
        <family val="1"/>
        <charset val="136"/>
      </rPr>
      <t>遼寧省朝陽市雙塔區桃花吐鎮</t>
    </r>
  </si>
  <si>
    <r>
      <rPr>
        <sz val="12"/>
        <color theme="1"/>
        <rFont val="新細明體"/>
        <family val="1"/>
        <charset val="136"/>
      </rPr>
      <t>卒於天慶七年四月二日、葬於天慶七年九月二十七日</t>
    </r>
  </si>
  <si>
    <r>
      <rPr>
        <sz val="12"/>
        <color theme="1"/>
        <rFont val="新細明體"/>
        <family val="1"/>
        <charset val="136"/>
      </rPr>
      <t>姚璹</t>
    </r>
  </si>
  <si>
    <t>1074-1117(44)</t>
  </si>
  <si>
    <t>M</t>
    <phoneticPr fontId="4" type="noConversion"/>
  </si>
  <si>
    <r>
      <rPr>
        <sz val="12"/>
        <color theme="1"/>
        <rFont val="新細明體"/>
        <family val="1"/>
        <charset val="136"/>
      </rPr>
      <t>無</t>
    </r>
  </si>
  <si>
    <r>
      <rPr>
        <sz val="12"/>
        <color theme="1"/>
        <rFont val="新細明體"/>
        <family val="1"/>
        <charset val="136"/>
      </rPr>
      <t>方形石墓誌並盝頂蓋「故姚公墓誌銘」</t>
    </r>
    <r>
      <rPr>
        <sz val="12"/>
        <color theme="1"/>
        <rFont val="Calibri"/>
        <family val="2"/>
      </rPr>
      <t>1</t>
    </r>
  </si>
  <si>
    <r>
      <rPr>
        <sz val="12"/>
        <color theme="1"/>
        <rFont val="新細明體"/>
        <family val="1"/>
        <charset val="136"/>
      </rPr>
      <t>西頭供奉官</t>
    </r>
  </si>
  <si>
    <t>Official</t>
    <phoneticPr fontId="4" type="noConversion"/>
  </si>
  <si>
    <t>muzhiming</t>
  </si>
  <si>
    <t>Han</t>
  </si>
  <si>
    <r>
      <rPr>
        <sz val="12"/>
        <color theme="1"/>
        <rFont val="新細明體"/>
        <family val="1"/>
        <charset val="136"/>
      </rPr>
      <t>陳金梅，〈遼姚璹墓誌淺釋〉，《遼寧省博物館館刊》，</t>
    </r>
    <r>
      <rPr>
        <sz val="12"/>
        <color theme="1"/>
        <rFont val="Calibri"/>
        <family val="2"/>
      </rPr>
      <t>10</t>
    </r>
    <r>
      <rPr>
        <sz val="12"/>
        <color theme="1"/>
        <rFont val="新細明體"/>
        <family val="1"/>
        <charset val="136"/>
      </rPr>
      <t>，</t>
    </r>
    <r>
      <rPr>
        <sz val="12"/>
        <color theme="1"/>
        <rFont val="Calibri"/>
        <family val="2"/>
      </rPr>
      <t>2015</t>
    </r>
    <r>
      <rPr>
        <sz val="12"/>
        <color theme="1"/>
        <rFont val="新細明體"/>
        <family val="1"/>
        <charset val="136"/>
      </rPr>
      <t>年，頁</t>
    </r>
    <r>
      <rPr>
        <sz val="12"/>
        <color theme="1"/>
        <rFont val="Calibri"/>
        <family val="2"/>
      </rPr>
      <t>55-59</t>
    </r>
    <r>
      <rPr>
        <sz val="12"/>
        <color theme="1"/>
        <rFont val="新細明體"/>
        <family val="1"/>
        <charset val="136"/>
      </rPr>
      <t>。</t>
    </r>
  </si>
  <si>
    <r>
      <rPr>
        <sz val="12"/>
        <color theme="1"/>
        <rFont val="新細明體"/>
        <family val="1"/>
        <charset val="136"/>
      </rPr>
      <t>內蒙古錫林郭勒盟多倫縣小王力溝</t>
    </r>
    <r>
      <rPr>
        <sz val="12"/>
        <color theme="1"/>
        <rFont val="Calibri"/>
        <family val="2"/>
      </rPr>
      <t>M2</t>
    </r>
  </si>
  <si>
    <r>
      <rPr>
        <sz val="12"/>
        <color theme="1"/>
        <rFont val="新細明體"/>
        <family val="1"/>
        <charset val="136"/>
      </rPr>
      <t>統和十一年閏十月十六日</t>
    </r>
  </si>
  <si>
    <r>
      <rPr>
        <sz val="12"/>
        <color theme="1"/>
        <rFont val="新細明體"/>
        <family val="1"/>
        <charset val="136"/>
      </rPr>
      <t>蕭氏</t>
    </r>
  </si>
  <si>
    <t>970-993(24)</t>
  </si>
  <si>
    <t>F</t>
  </si>
  <si>
    <r>
      <rPr>
        <sz val="12"/>
        <color theme="1"/>
        <rFont val="新細明體"/>
        <family val="1"/>
        <charset val="136"/>
      </rPr>
      <t>遼皇室、耶律燕格</t>
    </r>
    <r>
      <rPr>
        <sz val="12"/>
        <color theme="1"/>
        <rFont val="Calibri"/>
        <family val="2"/>
      </rPr>
      <t>(</t>
    </r>
    <r>
      <rPr>
        <sz val="12"/>
        <color theme="1"/>
        <rFont val="新細明體"/>
        <family val="1"/>
        <charset val="136"/>
      </rPr>
      <t>女，</t>
    </r>
    <r>
      <rPr>
        <sz val="12"/>
        <color theme="1"/>
        <rFont val="Calibri"/>
        <family val="2"/>
      </rPr>
      <t>T6590)</t>
    </r>
    <r>
      <rPr>
        <sz val="12"/>
        <color theme="1"/>
        <rFont val="新細明體"/>
        <family val="1"/>
        <charset val="136"/>
      </rPr>
      <t>、蕭寧</t>
    </r>
    <r>
      <rPr>
        <sz val="12"/>
        <color theme="1"/>
        <rFont val="Calibri"/>
        <family val="2"/>
      </rPr>
      <t>(</t>
    </r>
    <r>
      <rPr>
        <sz val="12"/>
        <color theme="1"/>
        <rFont val="新細明體"/>
        <family val="1"/>
        <charset val="136"/>
      </rPr>
      <t>外孫，</t>
    </r>
    <r>
      <rPr>
        <sz val="12"/>
        <color theme="1"/>
        <rFont val="Calibri"/>
        <family val="2"/>
      </rPr>
      <t>T7115)</t>
    </r>
    <r>
      <rPr>
        <sz val="12"/>
        <color theme="1"/>
        <rFont val="新細明體"/>
        <family val="1"/>
        <charset val="136"/>
      </rPr>
      <t>、秦晉國妃</t>
    </r>
    <r>
      <rPr>
        <sz val="12"/>
        <color theme="1"/>
        <rFont val="Calibri"/>
        <family val="2"/>
      </rPr>
      <t>(</t>
    </r>
    <r>
      <rPr>
        <sz val="12"/>
        <color theme="1"/>
        <rFont val="新細明體"/>
        <family val="1"/>
        <charset val="136"/>
      </rPr>
      <t>同父異母姐妹，</t>
    </r>
    <r>
      <rPr>
        <sz val="12"/>
        <color theme="1"/>
        <rFont val="Calibri"/>
        <family val="2"/>
      </rPr>
      <t>T4358)</t>
    </r>
  </si>
  <si>
    <r>
      <rPr>
        <sz val="12"/>
        <color theme="1"/>
        <rFont val="新細明體"/>
        <family val="1"/>
        <charset val="136"/>
      </rPr>
      <t>方形漢白玉墓誌並蓋「故貴妃蕭氏玄堂誌銘</t>
    </r>
    <r>
      <rPr>
        <sz val="12"/>
        <color theme="1"/>
        <rFont val="Calibri"/>
        <family val="2"/>
      </rPr>
      <t>/</t>
    </r>
    <r>
      <rPr>
        <sz val="12"/>
        <color theme="1"/>
        <rFont val="新細明體"/>
        <family val="1"/>
        <charset val="136"/>
      </rPr>
      <t>大契丹故貴妃蘭陵蕭氏玄堂誌銘并序」</t>
    </r>
    <r>
      <rPr>
        <sz val="12"/>
        <color theme="1"/>
        <rFont val="Calibri"/>
        <family val="2"/>
      </rPr>
      <t>1</t>
    </r>
  </si>
  <si>
    <r>
      <rPr>
        <sz val="12"/>
        <color theme="1"/>
        <rFont val="新細明體"/>
        <family val="1"/>
        <charset val="136"/>
      </rPr>
      <t>遼聖宗貴妃</t>
    </r>
  </si>
  <si>
    <t>Imperial Clan</t>
  </si>
  <si>
    <t>xuantangzhiming</t>
  </si>
  <si>
    <t>Khitan</t>
  </si>
  <si>
    <t>Decreed Burial</t>
  </si>
  <si>
    <r>
      <rPr>
        <sz val="12"/>
        <color theme="1"/>
        <rFont val="新細明體"/>
        <family val="1"/>
        <charset val="136"/>
      </rPr>
      <t>內蒙古自治區文物考古研究所，〈</t>
    </r>
    <r>
      <rPr>
        <sz val="12"/>
        <color theme="1"/>
        <rFont val="Calibri"/>
        <family val="2"/>
      </rPr>
      <t>2016</t>
    </r>
    <r>
      <rPr>
        <sz val="12"/>
        <color theme="1"/>
        <rFont val="新細明體"/>
        <family val="1"/>
        <charset val="136"/>
      </rPr>
      <t>年內蒙古自治區文物考古研究所考古發現綜述〉，《草原文物》，</t>
    </r>
    <r>
      <rPr>
        <sz val="12"/>
        <color theme="1"/>
        <rFont val="Calibri"/>
        <family val="2"/>
      </rPr>
      <t>2017</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1-16</t>
    </r>
    <r>
      <rPr>
        <sz val="12"/>
        <color theme="1"/>
        <rFont val="新細明體"/>
        <family val="1"/>
        <charset val="136"/>
      </rPr>
      <t>。
內蒙古自治區文物考古研究所，〈</t>
    </r>
    <r>
      <rPr>
        <sz val="12"/>
        <color theme="1"/>
        <rFont val="Calibri"/>
        <family val="2"/>
      </rPr>
      <t>2015</t>
    </r>
    <r>
      <rPr>
        <sz val="12"/>
        <color theme="1"/>
        <rFont val="新細明體"/>
        <family val="1"/>
        <charset val="136"/>
      </rPr>
      <t>年內蒙古自治區文物考古研究所考古發現綜述〉，《草原文物》，</t>
    </r>
    <r>
      <rPr>
        <sz val="12"/>
        <color theme="1"/>
        <rFont val="Calibri"/>
        <family val="2"/>
      </rPr>
      <t>2016</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1-13</t>
    </r>
    <r>
      <rPr>
        <sz val="12"/>
        <color theme="1"/>
        <rFont val="新細明體"/>
        <family val="1"/>
        <charset val="136"/>
      </rPr>
      <t>。
蓋之庸，〈內蒙古多倫縣遼代貴族墓葬發掘〉，收入《大遼五京：內蒙古出土文物暨遼南京建城</t>
    </r>
    <r>
      <rPr>
        <sz val="12"/>
        <color theme="1"/>
        <rFont val="Calibri"/>
        <family val="2"/>
      </rPr>
      <t>1080</t>
    </r>
    <r>
      <rPr>
        <sz val="12"/>
        <color theme="1"/>
        <rFont val="新細明體"/>
        <family val="1"/>
        <charset val="136"/>
      </rPr>
      <t>年展》，北京：文物出版社，</t>
    </r>
    <r>
      <rPr>
        <sz val="12"/>
        <color theme="1"/>
        <rFont val="Calibri"/>
        <family val="2"/>
      </rPr>
      <t>2018</t>
    </r>
    <r>
      <rPr>
        <sz val="12"/>
        <color theme="1"/>
        <rFont val="新細明體"/>
        <family val="1"/>
        <charset val="136"/>
      </rPr>
      <t>，頁</t>
    </r>
    <r>
      <rPr>
        <sz val="12"/>
        <color theme="1"/>
        <rFont val="Calibri"/>
        <family val="2"/>
      </rPr>
      <t>9-17</t>
    </r>
    <r>
      <rPr>
        <sz val="12"/>
        <color theme="1"/>
        <rFont val="新細明體"/>
        <family val="1"/>
        <charset val="136"/>
      </rPr>
      <t>。
史風春，〈內蒙古多倫縣小王力溝遼代貴妃墓墓主家世再考〉，《北方文物》，</t>
    </r>
    <r>
      <rPr>
        <sz val="12"/>
        <color theme="1"/>
        <rFont val="Calibri"/>
        <family val="2"/>
      </rPr>
      <t>2020</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86-91</t>
    </r>
    <r>
      <rPr>
        <sz val="12"/>
        <color theme="1"/>
        <rFont val="新細明體"/>
        <family val="1"/>
        <charset val="136"/>
      </rPr>
      <t>。
內蒙古文物考古研究所、錫林郭勒盟文物保護管理所、多倫縣文物局，〈內蒙古多倫縣小王力溝遼代墓葬〉，《考古》，</t>
    </r>
    <r>
      <rPr>
        <sz val="12"/>
        <color theme="1"/>
        <rFont val="Calibri"/>
        <family val="2"/>
      </rPr>
      <t>2016</t>
    </r>
    <r>
      <rPr>
        <sz val="12"/>
        <color theme="1"/>
        <rFont val="新細明體"/>
        <family val="1"/>
        <charset val="136"/>
      </rPr>
      <t>年</t>
    </r>
    <r>
      <rPr>
        <sz val="12"/>
        <color theme="1"/>
        <rFont val="Calibri"/>
        <family val="2"/>
      </rPr>
      <t>10</t>
    </r>
    <r>
      <rPr>
        <sz val="12"/>
        <color theme="1"/>
        <rFont val="新細明體"/>
        <family val="1"/>
        <charset val="136"/>
      </rPr>
      <t>期，頁</t>
    </r>
    <r>
      <rPr>
        <sz val="12"/>
        <color theme="1"/>
        <rFont val="Calibri"/>
        <family val="2"/>
      </rPr>
      <t>55-80</t>
    </r>
    <r>
      <rPr>
        <sz val="12"/>
        <color theme="1"/>
        <rFont val="新細明體"/>
        <family val="1"/>
        <charset val="136"/>
      </rPr>
      <t>。</t>
    </r>
  </si>
  <si>
    <r>
      <rPr>
        <sz val="12"/>
        <color theme="1"/>
        <rFont val="新細明體"/>
        <family val="1"/>
        <charset val="136"/>
      </rPr>
      <t>河北省張家口市宣化城下八里村</t>
    </r>
    <r>
      <rPr>
        <sz val="12"/>
        <color theme="1"/>
        <rFont val="Calibri"/>
        <family val="2"/>
      </rPr>
      <t>M10</t>
    </r>
  </si>
  <si>
    <r>
      <rPr>
        <sz val="12"/>
        <color theme="1"/>
        <rFont val="新細明體"/>
        <family val="1"/>
        <charset val="136"/>
      </rPr>
      <t>遷葬於遼道宗大安九年</t>
    </r>
  </si>
  <si>
    <r>
      <rPr>
        <sz val="12"/>
        <color theme="1"/>
        <rFont val="新細明體"/>
        <family val="1"/>
        <charset val="136"/>
      </rPr>
      <t>張匡正、黃氏</t>
    </r>
  </si>
  <si>
    <r>
      <t>984-1058(75)(</t>
    </r>
    <r>
      <rPr>
        <sz val="12"/>
        <color theme="1"/>
        <rFont val="新細明體"/>
        <family val="1"/>
        <charset val="136"/>
      </rPr>
      <t>張匡正</t>
    </r>
    <r>
      <rPr>
        <sz val="12"/>
        <color theme="1"/>
        <rFont val="Calibri"/>
        <family val="2"/>
      </rPr>
      <t>)</t>
    </r>
    <r>
      <rPr>
        <sz val="12"/>
        <color theme="1"/>
        <rFont val="新細明體"/>
        <family val="1"/>
        <charset val="136"/>
      </rPr>
      <t>、不明</t>
    </r>
    <r>
      <rPr>
        <sz val="12"/>
        <color theme="1"/>
        <rFont val="Calibri"/>
        <family val="2"/>
      </rPr>
      <t>(</t>
    </r>
    <r>
      <rPr>
        <sz val="12"/>
        <color theme="1"/>
        <rFont val="新細明體"/>
        <family val="1"/>
        <charset val="136"/>
      </rPr>
      <t>黃氏</t>
    </r>
    <r>
      <rPr>
        <sz val="12"/>
        <color theme="1"/>
        <rFont val="Calibri"/>
        <family val="2"/>
      </rPr>
      <t>)</t>
    </r>
  </si>
  <si>
    <t>Joint Burial</t>
  </si>
  <si>
    <r>
      <rPr>
        <sz val="12"/>
        <color theme="1"/>
        <rFont val="新細明體"/>
        <family val="1"/>
        <charset val="136"/>
      </rPr>
      <t>張世卿家族墓地</t>
    </r>
  </si>
  <si>
    <r>
      <rPr>
        <sz val="12"/>
        <color theme="1"/>
        <rFont val="新細明體"/>
        <family val="1"/>
        <charset val="136"/>
      </rPr>
      <t>石墓誌並蓋「張君墓誌</t>
    </r>
    <r>
      <rPr>
        <sz val="12"/>
        <color theme="1"/>
        <rFont val="Calibri"/>
        <family val="2"/>
      </rPr>
      <t>/</t>
    </r>
    <r>
      <rPr>
        <sz val="12"/>
        <color theme="1"/>
        <rFont val="新細明體"/>
        <family val="1"/>
        <charset val="136"/>
      </rPr>
      <t>大遼歸化州清河郡張匡正墓誌銘并序」</t>
    </r>
    <r>
      <rPr>
        <sz val="12"/>
        <color theme="1"/>
        <rFont val="Calibri"/>
        <family val="2"/>
      </rPr>
      <t>1(</t>
    </r>
    <r>
      <rPr>
        <sz val="12"/>
        <color theme="1"/>
        <rFont val="新細明體"/>
        <family val="1"/>
        <charset val="136"/>
      </rPr>
      <t>出於後室供桌下、木棺前，誌蓋與誌身間墊銅錢</t>
    </r>
    <r>
      <rPr>
        <sz val="12"/>
        <color theme="1"/>
        <rFont val="Calibri"/>
        <family val="2"/>
      </rPr>
      <t>)</t>
    </r>
  </si>
  <si>
    <t>Unmentioned</t>
  </si>
  <si>
    <r>
      <rPr>
        <sz val="12"/>
        <color theme="1"/>
        <rFont val="新細明體"/>
        <family val="1"/>
        <charset val="136"/>
      </rPr>
      <t>河北省文物研究所、張家口市文物管理處、宣化區文物管理所，〈宣化遼代壁畫墓群〉，《文物春秋》，</t>
    </r>
    <r>
      <rPr>
        <sz val="12"/>
        <color theme="1"/>
        <rFont val="Calibri"/>
        <family val="2"/>
      </rPr>
      <t>1995</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1-23</t>
    </r>
    <r>
      <rPr>
        <sz val="12"/>
        <color theme="1"/>
        <rFont val="新細明體"/>
        <family val="1"/>
        <charset val="136"/>
      </rPr>
      <t>。
河北省文物研究所，《宣化遼墓》，北京：文物出版社，</t>
    </r>
    <r>
      <rPr>
        <sz val="12"/>
        <color theme="1"/>
        <rFont val="Calibri"/>
        <family val="2"/>
      </rPr>
      <t>2001</t>
    </r>
    <r>
      <rPr>
        <sz val="12"/>
        <color theme="1"/>
        <rFont val="新細明體"/>
        <family val="1"/>
        <charset val="136"/>
      </rPr>
      <t>。</t>
    </r>
  </si>
  <si>
    <r>
      <rPr>
        <sz val="12"/>
        <color theme="1"/>
        <rFont val="新細明體"/>
        <family val="1"/>
        <charset val="136"/>
      </rPr>
      <t>內蒙古巴林右旗王墳溝東陵</t>
    </r>
    <r>
      <rPr>
        <sz val="12"/>
        <color theme="1"/>
        <rFont val="Calibri"/>
        <family val="2"/>
      </rPr>
      <t>M2</t>
    </r>
    <r>
      <rPr>
        <sz val="12"/>
        <color theme="1"/>
        <rFont val="新細明體"/>
        <family val="1"/>
        <charset val="136"/>
      </rPr>
      <t>遼興宗永興陵陪葬墓皇太叔祖弘本墓</t>
    </r>
  </si>
  <si>
    <r>
      <rPr>
        <sz val="12"/>
        <color theme="1"/>
        <rFont val="新細明體"/>
        <family val="1"/>
        <charset val="136"/>
      </rPr>
      <t>葬於乾統十年十一月八日</t>
    </r>
  </si>
  <si>
    <r>
      <rPr>
        <sz val="12"/>
        <color theme="1"/>
        <rFont val="新細明體"/>
        <family val="1"/>
        <charset val="136"/>
      </rPr>
      <t>耶律弘本</t>
    </r>
    <r>
      <rPr>
        <sz val="12"/>
        <color theme="1"/>
        <rFont val="Calibri"/>
        <family val="2"/>
      </rPr>
      <t>(</t>
    </r>
    <r>
      <rPr>
        <sz val="12"/>
        <color theme="1"/>
        <rFont val="新細明體"/>
        <family val="1"/>
        <charset val="136"/>
      </rPr>
      <t>男</t>
    </r>
    <r>
      <rPr>
        <sz val="12"/>
        <color theme="1"/>
        <rFont val="Calibri"/>
        <family val="2"/>
      </rPr>
      <t>)</t>
    </r>
    <r>
      <rPr>
        <sz val="12"/>
        <color theme="1"/>
        <rFont val="新細明體"/>
        <family val="1"/>
        <charset val="136"/>
      </rPr>
      <t>、蕭氏</t>
    </r>
    <r>
      <rPr>
        <sz val="12"/>
        <color theme="1"/>
        <rFont val="Calibri"/>
        <family val="2"/>
      </rPr>
      <t>(</t>
    </r>
    <r>
      <rPr>
        <sz val="12"/>
        <color theme="1"/>
        <rFont val="新細明體"/>
        <family val="1"/>
        <charset val="136"/>
      </rPr>
      <t>女</t>
    </r>
    <r>
      <rPr>
        <sz val="12"/>
        <color theme="1"/>
        <rFont val="Calibri"/>
        <family val="2"/>
      </rPr>
      <t>)</t>
    </r>
  </si>
  <si>
    <r>
      <t>1041-1110(70)(</t>
    </r>
    <r>
      <rPr>
        <sz val="12"/>
        <color theme="1"/>
        <rFont val="新細明體"/>
        <family val="1"/>
        <charset val="136"/>
      </rPr>
      <t>男</t>
    </r>
    <r>
      <rPr>
        <sz val="12"/>
        <color theme="1"/>
        <rFont val="Calibri"/>
        <family val="2"/>
      </rPr>
      <t>)</t>
    </r>
    <r>
      <rPr>
        <sz val="12"/>
        <color theme="1"/>
        <rFont val="新細明體"/>
        <family val="1"/>
        <charset val="136"/>
      </rPr>
      <t>、</t>
    </r>
    <r>
      <rPr>
        <sz val="12"/>
        <color theme="1"/>
        <rFont val="Calibri"/>
        <family val="2"/>
      </rPr>
      <t>1066-1090(25)(</t>
    </r>
    <r>
      <rPr>
        <sz val="12"/>
        <color theme="1"/>
        <rFont val="新細明體"/>
        <family val="1"/>
        <charset val="136"/>
      </rPr>
      <t>女</t>
    </r>
    <r>
      <rPr>
        <sz val="12"/>
        <color theme="1"/>
        <rFont val="Calibri"/>
        <family val="2"/>
      </rPr>
      <t>)</t>
    </r>
  </si>
  <si>
    <r>
      <rPr>
        <sz val="12"/>
        <color theme="1"/>
        <rFont val="新細明體"/>
        <family val="1"/>
        <charset val="136"/>
      </rPr>
      <t>遼皇室、遼興宗耶律宗真</t>
    </r>
    <r>
      <rPr>
        <sz val="12"/>
        <color theme="1"/>
        <rFont val="Calibri"/>
        <family val="2"/>
      </rPr>
      <t>(</t>
    </r>
    <r>
      <rPr>
        <sz val="12"/>
        <color theme="1"/>
        <rFont val="新細明體"/>
        <family val="1"/>
        <charset val="136"/>
      </rPr>
      <t>父，</t>
    </r>
    <r>
      <rPr>
        <sz val="12"/>
        <color theme="1"/>
        <rFont val="Calibri"/>
        <family val="2"/>
      </rPr>
      <t>T4562)</t>
    </r>
  </si>
  <si>
    <r>
      <rPr>
        <sz val="12"/>
        <color theme="1"/>
        <rFont val="新細明體"/>
        <family val="1"/>
        <charset val="136"/>
      </rPr>
      <t>砂岩墓誌並蓋「太叔祖哀冊文」</t>
    </r>
    <r>
      <rPr>
        <sz val="12"/>
        <color theme="1"/>
        <rFont val="Calibri"/>
        <family val="2"/>
      </rPr>
      <t>1(</t>
    </r>
    <r>
      <rPr>
        <sz val="12"/>
        <color theme="1"/>
        <rFont val="新細明體"/>
        <family val="1"/>
        <charset val="136"/>
      </rPr>
      <t>漢文，東耳室北邊，雕有十二生肖立像</t>
    </r>
    <r>
      <rPr>
        <sz val="12"/>
        <color theme="1"/>
        <rFont val="Calibri"/>
        <family val="2"/>
      </rPr>
      <t>)</t>
    </r>
    <r>
      <rPr>
        <sz val="12"/>
        <color theme="1"/>
        <rFont val="新細明體"/>
        <family val="1"/>
        <charset val="136"/>
      </rPr>
      <t>、砂岩墓誌並蓋</t>
    </r>
    <r>
      <rPr>
        <sz val="12"/>
        <color theme="1"/>
        <rFont val="Calibri"/>
        <family val="2"/>
      </rPr>
      <t>1(</t>
    </r>
    <r>
      <rPr>
        <sz val="12"/>
        <color theme="1"/>
        <rFont val="新細明體"/>
        <family val="1"/>
        <charset val="136"/>
      </rPr>
      <t>契丹大字，東耳室南邊，雕有十二生肖立像</t>
    </r>
    <r>
      <rPr>
        <sz val="12"/>
        <color theme="1"/>
        <rFont val="Calibri"/>
        <family val="2"/>
      </rPr>
      <t>)</t>
    </r>
    <r>
      <rPr>
        <sz val="12"/>
        <color theme="1"/>
        <rFont val="新細明體"/>
        <family val="1"/>
        <charset val="136"/>
      </rPr>
      <t>、砂岩墓誌並蓋</t>
    </r>
    <r>
      <rPr>
        <sz val="12"/>
        <color theme="1"/>
        <rFont val="Calibri"/>
        <family val="2"/>
      </rPr>
      <t>1(</t>
    </r>
    <r>
      <rPr>
        <sz val="12"/>
        <color theme="1"/>
        <rFont val="新細明體"/>
        <family val="1"/>
        <charset val="136"/>
      </rPr>
      <t>契丹小字，西耳室北邊，雕有十二生肖立像</t>
    </r>
    <r>
      <rPr>
        <sz val="12"/>
        <color theme="1"/>
        <rFont val="Calibri"/>
        <family val="2"/>
      </rPr>
      <t>)</t>
    </r>
    <r>
      <rPr>
        <sz val="12"/>
        <color theme="1"/>
        <rFont val="新細明體"/>
        <family val="1"/>
        <charset val="136"/>
      </rPr>
      <t>、砂岩墓誌並蓋「宋魏國妃志」</t>
    </r>
    <r>
      <rPr>
        <sz val="12"/>
        <color theme="1"/>
        <rFont val="Calibri"/>
        <family val="2"/>
      </rPr>
      <t>1(</t>
    </r>
    <r>
      <rPr>
        <sz val="12"/>
        <color theme="1"/>
        <rFont val="新細明體"/>
        <family val="1"/>
        <charset val="136"/>
      </rPr>
      <t>西耳室南邊，雕有十二生肖立像</t>
    </r>
    <r>
      <rPr>
        <sz val="12"/>
        <color theme="1"/>
        <rFont val="Calibri"/>
        <family val="2"/>
      </rPr>
      <t>)</t>
    </r>
  </si>
  <si>
    <r>
      <rPr>
        <sz val="12"/>
        <color theme="1"/>
        <rFont val="新細明體"/>
        <family val="1"/>
        <charset val="136"/>
      </rPr>
      <t>羲和仁壽皇太叔祖</t>
    </r>
    <r>
      <rPr>
        <sz val="12"/>
        <color theme="1"/>
        <rFont val="Calibri"/>
        <family val="2"/>
      </rPr>
      <t>(</t>
    </r>
    <r>
      <rPr>
        <sz val="12"/>
        <color theme="1"/>
        <rFont val="新細明體"/>
        <family val="1"/>
        <charset val="136"/>
      </rPr>
      <t>男</t>
    </r>
    <r>
      <rPr>
        <sz val="12"/>
        <color theme="1"/>
        <rFont val="Calibri"/>
        <family val="2"/>
      </rPr>
      <t>)</t>
    </r>
    <r>
      <rPr>
        <sz val="12"/>
        <color theme="1"/>
        <rFont val="新細明體"/>
        <family val="1"/>
        <charset val="136"/>
      </rPr>
      <t>、宋魏國妃</t>
    </r>
    <r>
      <rPr>
        <sz val="12"/>
        <color theme="1"/>
        <rFont val="Calibri"/>
        <family val="2"/>
      </rPr>
      <t>(</t>
    </r>
    <r>
      <rPr>
        <sz val="12"/>
        <color theme="1"/>
        <rFont val="新細明體"/>
        <family val="1"/>
        <charset val="136"/>
      </rPr>
      <t>女</t>
    </r>
    <r>
      <rPr>
        <sz val="12"/>
        <color theme="1"/>
        <rFont val="Calibri"/>
        <family val="2"/>
      </rPr>
      <t>)</t>
    </r>
  </si>
  <si>
    <t>aicewen</t>
  </si>
  <si>
    <r>
      <rPr>
        <sz val="12"/>
        <color theme="1"/>
        <rFont val="新細明體"/>
        <family val="1"/>
        <charset val="136"/>
      </rPr>
      <t>巴林右旗博物館，〈遼慶陵又有重要發現〉，《內蒙古文物考古》，</t>
    </r>
    <r>
      <rPr>
        <sz val="12"/>
        <color theme="1"/>
        <rFont val="Calibri"/>
        <family val="2"/>
      </rPr>
      <t>2000</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1-16</t>
    </r>
    <r>
      <rPr>
        <sz val="12"/>
        <color theme="1"/>
        <rFont val="新細明體"/>
        <family val="1"/>
        <charset val="136"/>
      </rPr>
      <t>。
烏力吉德力根，〈遼代慶陵皇族墓發現小型木雕件〉，《北方文物》，</t>
    </r>
    <r>
      <rPr>
        <sz val="12"/>
        <color theme="1"/>
        <rFont val="Calibri"/>
        <family val="2"/>
      </rPr>
      <t>2005</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48-50</t>
    </r>
    <r>
      <rPr>
        <sz val="12"/>
        <color theme="1"/>
        <rFont val="新細明體"/>
        <family val="1"/>
        <charset val="136"/>
      </rPr>
      <t>。</t>
    </r>
  </si>
  <si>
    <r>
      <rPr>
        <sz val="12"/>
        <color theme="1"/>
        <rFont val="新細明體"/>
        <family val="1"/>
        <charset val="136"/>
      </rPr>
      <t>河北省張家口市宣化城下八里村</t>
    </r>
    <r>
      <rPr>
        <sz val="12"/>
        <color theme="1"/>
        <rFont val="Calibri"/>
        <family val="2"/>
      </rPr>
      <t>M1</t>
    </r>
  </si>
  <si>
    <r>
      <rPr>
        <sz val="12"/>
        <color theme="1"/>
        <rFont val="新細明體"/>
        <family val="1"/>
        <charset val="136"/>
      </rPr>
      <t>葬於遼天慶六年四月甲子朔十日癸酉</t>
    </r>
  </si>
  <si>
    <r>
      <rPr>
        <sz val="12"/>
        <color theme="1"/>
        <rFont val="新細明體"/>
        <family val="1"/>
        <charset val="136"/>
      </rPr>
      <t>張世卿、劉氏</t>
    </r>
    <r>
      <rPr>
        <sz val="12"/>
        <color theme="1"/>
        <rFont val="Calibri"/>
        <family val="2"/>
      </rPr>
      <t>(</t>
    </r>
    <r>
      <rPr>
        <sz val="12"/>
        <color theme="1"/>
        <rFont val="新細明體"/>
        <family val="1"/>
        <charset val="136"/>
      </rPr>
      <t>推測</t>
    </r>
    <r>
      <rPr>
        <sz val="12"/>
        <color theme="1"/>
        <rFont val="Calibri"/>
        <family val="2"/>
      </rPr>
      <t>)</t>
    </r>
  </si>
  <si>
    <r>
      <t>1043-1116(74)(</t>
    </r>
    <r>
      <rPr>
        <sz val="12"/>
        <color theme="1"/>
        <rFont val="新細明體"/>
        <family val="1"/>
        <charset val="136"/>
      </rPr>
      <t>張世卿</t>
    </r>
    <r>
      <rPr>
        <sz val="12"/>
        <color theme="1"/>
        <rFont val="Calibri"/>
        <family val="2"/>
      </rPr>
      <t>)</t>
    </r>
    <r>
      <rPr>
        <sz val="12"/>
        <color theme="1"/>
        <rFont val="新細明體"/>
        <family val="1"/>
        <charset val="136"/>
      </rPr>
      <t>、不明</t>
    </r>
    <r>
      <rPr>
        <sz val="12"/>
        <color theme="1"/>
        <rFont val="Calibri"/>
        <family val="2"/>
      </rPr>
      <t>(</t>
    </r>
    <r>
      <rPr>
        <sz val="12"/>
        <color theme="1"/>
        <rFont val="新細明體"/>
        <family val="1"/>
        <charset val="136"/>
      </rPr>
      <t>劉氏</t>
    </r>
    <r>
      <rPr>
        <sz val="12"/>
        <color theme="1"/>
        <rFont val="Calibri"/>
        <family val="2"/>
      </rPr>
      <t>)</t>
    </r>
  </si>
  <si>
    <r>
      <rPr>
        <sz val="12"/>
        <color theme="1"/>
        <rFont val="新細明體"/>
        <family val="1"/>
        <charset val="136"/>
      </rPr>
      <t>石墓誌並蓋「大遼歸化州故殿直張公墓誌銘并序」</t>
    </r>
    <r>
      <rPr>
        <sz val="12"/>
        <color theme="1"/>
        <rFont val="Calibri"/>
        <family val="2"/>
      </rPr>
      <t>1(</t>
    </r>
    <r>
      <rPr>
        <sz val="12"/>
        <color theme="1"/>
        <rFont val="新細明體"/>
        <family val="1"/>
        <charset val="136"/>
      </rPr>
      <t>蓋上敷帛有墨跡，已腐朽</t>
    </r>
    <r>
      <rPr>
        <sz val="12"/>
        <color theme="1"/>
        <rFont val="Calibri"/>
        <family val="2"/>
      </rPr>
      <t>)</t>
    </r>
  </si>
  <si>
    <r>
      <rPr>
        <sz val="12"/>
        <color theme="1"/>
        <rFont val="新細明體"/>
        <family val="1"/>
        <charset val="136"/>
      </rPr>
      <t>特授右班殿直，累覃至銀青崇錄大夫檢校國子祭酒兼監察御史雲騎尉</t>
    </r>
  </si>
  <si>
    <t>Official</t>
  </si>
  <si>
    <r>
      <rPr>
        <sz val="12"/>
        <color theme="1"/>
        <rFont val="新細明體"/>
        <family val="1"/>
        <charset val="136"/>
      </rPr>
      <t>河北省文物管理處、河北省博物館，〈河北宣化遼壁畫墓發掘簡報〉，《文物》，</t>
    </r>
    <r>
      <rPr>
        <sz val="12"/>
        <color theme="1"/>
        <rFont val="Calibri"/>
        <family val="2"/>
      </rPr>
      <t>1975</t>
    </r>
    <r>
      <rPr>
        <sz val="12"/>
        <color theme="1"/>
        <rFont val="新細明體"/>
        <family val="1"/>
        <charset val="136"/>
      </rPr>
      <t>年</t>
    </r>
    <r>
      <rPr>
        <sz val="12"/>
        <color theme="1"/>
        <rFont val="Calibri"/>
        <family val="2"/>
      </rPr>
      <t>8</t>
    </r>
    <r>
      <rPr>
        <sz val="12"/>
        <color theme="1"/>
        <rFont val="新細明體"/>
        <family val="1"/>
        <charset val="136"/>
      </rPr>
      <t>期，頁</t>
    </r>
    <r>
      <rPr>
        <sz val="12"/>
        <color theme="1"/>
        <rFont val="Calibri"/>
        <family val="2"/>
      </rPr>
      <t>31-39</t>
    </r>
    <r>
      <rPr>
        <sz val="12"/>
        <color theme="1"/>
        <rFont val="新細明體"/>
        <family val="1"/>
        <charset val="136"/>
      </rPr>
      <t>。
河北省文物研究所，《宣化遼墓》，北京：文物出版社，</t>
    </r>
    <r>
      <rPr>
        <sz val="12"/>
        <color theme="1"/>
        <rFont val="Calibri"/>
        <family val="2"/>
      </rPr>
      <t>2001</t>
    </r>
    <r>
      <rPr>
        <sz val="12"/>
        <color theme="1"/>
        <rFont val="新細明體"/>
        <family val="1"/>
        <charset val="136"/>
      </rPr>
      <t>。</t>
    </r>
  </si>
  <si>
    <r>
      <rPr>
        <sz val="12"/>
        <color theme="1"/>
        <rFont val="新細明體"/>
        <family val="1"/>
        <charset val="136"/>
      </rPr>
      <t>吉林省哲里木盟庫倫旗王墳梁</t>
    </r>
    <r>
      <rPr>
        <sz val="12"/>
        <color theme="1"/>
        <rFont val="Calibri"/>
        <family val="2"/>
      </rPr>
      <t>M1</t>
    </r>
  </si>
  <si>
    <r>
      <rPr>
        <sz val="12"/>
        <color theme="1"/>
        <rFont val="新細明體"/>
        <family val="1"/>
        <charset val="136"/>
      </rPr>
      <t>遼晚期</t>
    </r>
  </si>
  <si>
    <r>
      <rPr>
        <sz val="12"/>
        <color theme="1"/>
        <rFont val="新細明體"/>
        <family val="1"/>
        <charset val="136"/>
      </rPr>
      <t>不明</t>
    </r>
  </si>
  <si>
    <r>
      <rPr>
        <sz val="12"/>
        <color theme="1"/>
        <rFont val="新細明體"/>
        <family val="1"/>
        <charset val="136"/>
      </rPr>
      <t>蕭孝忠家族墓地</t>
    </r>
  </si>
  <si>
    <r>
      <rPr>
        <sz val="12"/>
        <color theme="1"/>
        <rFont val="新細明體"/>
        <family val="1"/>
        <charset val="136"/>
      </rPr>
      <t>綠砂岩墓誌「度國年</t>
    </r>
    <r>
      <rPr>
        <sz val="12"/>
        <color theme="1"/>
        <rFont val="Calibri"/>
        <family val="2"/>
      </rPr>
      <t>/</t>
    </r>
    <r>
      <rPr>
        <sz val="12"/>
        <color theme="1"/>
        <rFont val="新細明體"/>
        <family val="1"/>
        <charset val="136"/>
      </rPr>
      <t>疹沉□月十日」</t>
    </r>
    <r>
      <rPr>
        <sz val="12"/>
        <color theme="1"/>
        <rFont val="Calibri"/>
        <family val="2"/>
      </rPr>
      <t>1(</t>
    </r>
    <r>
      <rPr>
        <sz val="12"/>
        <color theme="1"/>
        <rFont val="新細明體"/>
        <family val="1"/>
        <charset val="136"/>
      </rPr>
      <t>殘</t>
    </r>
    <r>
      <rPr>
        <sz val="12"/>
        <color theme="1"/>
        <rFont val="Calibri"/>
        <family val="2"/>
      </rPr>
      <t>)</t>
    </r>
    <r>
      <rPr>
        <sz val="12"/>
        <color theme="1"/>
        <rFont val="新細明體"/>
        <family val="1"/>
        <charset val="136"/>
      </rPr>
      <t>、綠砂岩墓誌「大</t>
    </r>
    <r>
      <rPr>
        <sz val="12"/>
        <color theme="1"/>
        <rFont val="Calibri"/>
        <family val="2"/>
      </rPr>
      <t>/</t>
    </r>
    <r>
      <rPr>
        <sz val="12"/>
        <color theme="1"/>
        <rFont val="新細明體"/>
        <family val="1"/>
        <charset val="136"/>
      </rPr>
      <t>同</t>
    </r>
    <r>
      <rPr>
        <sz val="12"/>
        <color theme="1"/>
        <rFont val="Calibri"/>
        <family val="2"/>
      </rPr>
      <t>/</t>
    </r>
    <r>
      <rPr>
        <sz val="12"/>
        <color theme="1"/>
        <rFont val="新細明體"/>
        <family val="1"/>
        <charset val="136"/>
      </rPr>
      <t>茂</t>
    </r>
    <r>
      <rPr>
        <sz val="12"/>
        <color theme="1"/>
        <rFont val="Calibri"/>
        <family val="2"/>
      </rPr>
      <t>/</t>
    </r>
    <r>
      <rPr>
        <sz val="12"/>
        <color theme="1"/>
        <rFont val="新細明體"/>
        <family val="1"/>
        <charset val="136"/>
      </rPr>
      <t>起</t>
    </r>
    <r>
      <rPr>
        <sz val="12"/>
        <color theme="1"/>
        <rFont val="Calibri"/>
        <family val="2"/>
      </rPr>
      <t>/</t>
    </r>
    <r>
      <rPr>
        <sz val="12"/>
        <color theme="1"/>
        <rFont val="新細明體"/>
        <family val="1"/>
        <charset val="136"/>
      </rPr>
      <t>求</t>
    </r>
    <r>
      <rPr>
        <sz val="12"/>
        <color theme="1"/>
        <rFont val="Calibri"/>
        <family val="2"/>
      </rPr>
      <t>/</t>
    </r>
    <r>
      <rPr>
        <sz val="12"/>
        <color theme="1"/>
        <rFont val="新細明體"/>
        <family val="1"/>
        <charset val="136"/>
      </rPr>
      <t>嚴面</t>
    </r>
    <r>
      <rPr>
        <sz val="12"/>
        <color theme="1"/>
        <rFont val="Calibri"/>
        <family val="2"/>
      </rPr>
      <t>/</t>
    </r>
    <r>
      <rPr>
        <sz val="12"/>
        <color theme="1"/>
        <rFont val="新細明體"/>
        <family val="1"/>
        <charset val="136"/>
      </rPr>
      <t>奉</t>
    </r>
    <r>
      <rPr>
        <sz val="12"/>
        <color theme="1"/>
        <rFont val="Calibri"/>
        <family val="2"/>
      </rPr>
      <t>/</t>
    </r>
    <r>
      <rPr>
        <sz val="12"/>
        <color theme="1"/>
        <rFont val="新細明體"/>
        <family val="1"/>
        <charset val="136"/>
      </rPr>
      <t>細</t>
    </r>
    <r>
      <rPr>
        <sz val="12"/>
        <color theme="1"/>
        <rFont val="Calibri"/>
        <family val="2"/>
      </rPr>
      <t>/</t>
    </r>
    <r>
      <rPr>
        <sz val="12"/>
        <color theme="1"/>
        <rFont val="新細明體"/>
        <family val="1"/>
        <charset val="136"/>
      </rPr>
      <t>二</t>
    </r>
    <r>
      <rPr>
        <sz val="12"/>
        <color theme="1"/>
        <rFont val="Calibri"/>
        <family val="2"/>
      </rPr>
      <t>/</t>
    </r>
    <r>
      <rPr>
        <sz val="12"/>
        <color theme="1"/>
        <rFont val="新細明體"/>
        <family val="1"/>
        <charset val="136"/>
      </rPr>
      <t>王」</t>
    </r>
    <r>
      <rPr>
        <sz val="12"/>
        <color theme="1"/>
        <rFont val="Calibri"/>
        <family val="2"/>
      </rPr>
      <t>1(</t>
    </r>
    <r>
      <rPr>
        <sz val="12"/>
        <color theme="1"/>
        <rFont val="新細明體"/>
        <family val="1"/>
        <charset val="136"/>
      </rPr>
      <t>殘</t>
    </r>
    <r>
      <rPr>
        <sz val="12"/>
        <color theme="1"/>
        <rFont val="Calibri"/>
        <family val="2"/>
      </rPr>
      <t>)</t>
    </r>
  </si>
  <si>
    <r>
      <rPr>
        <sz val="12"/>
        <color theme="1"/>
        <rFont val="新細明體"/>
        <family val="1"/>
        <charset val="136"/>
      </rPr>
      <t>王澤慶，〈庫倫旗一號遼墓壁畫初探〉，《文物》，</t>
    </r>
    <r>
      <rPr>
        <sz val="12"/>
        <color theme="1"/>
        <rFont val="Calibri"/>
        <family val="2"/>
      </rPr>
      <t>1973</t>
    </r>
    <r>
      <rPr>
        <sz val="12"/>
        <color theme="1"/>
        <rFont val="新細明體"/>
        <family val="1"/>
        <charset val="136"/>
      </rPr>
      <t>年</t>
    </r>
    <r>
      <rPr>
        <sz val="12"/>
        <color theme="1"/>
        <rFont val="Calibri"/>
        <family val="2"/>
      </rPr>
      <t>8</t>
    </r>
    <r>
      <rPr>
        <sz val="12"/>
        <color theme="1"/>
        <rFont val="新細明體"/>
        <family val="1"/>
        <charset val="136"/>
      </rPr>
      <t>期，頁</t>
    </r>
    <r>
      <rPr>
        <sz val="12"/>
        <color theme="1"/>
        <rFont val="Calibri"/>
        <family val="2"/>
      </rPr>
      <t>30-35+73-78</t>
    </r>
    <r>
      <rPr>
        <sz val="12"/>
        <color theme="1"/>
        <rFont val="新細明體"/>
        <family val="1"/>
        <charset val="136"/>
      </rPr>
      <t>。
吉林省博物館、哲里木盟文化局，〈吉林哲里木盟庫倫旗一號遼墓發掘簡報〉，《文物》，</t>
    </r>
    <r>
      <rPr>
        <sz val="12"/>
        <color theme="1"/>
        <rFont val="Calibri"/>
        <family val="2"/>
      </rPr>
      <t>1973</t>
    </r>
    <r>
      <rPr>
        <sz val="12"/>
        <color theme="1"/>
        <rFont val="新細明體"/>
        <family val="1"/>
        <charset val="136"/>
      </rPr>
      <t>年</t>
    </r>
    <r>
      <rPr>
        <sz val="12"/>
        <color theme="1"/>
        <rFont val="Calibri"/>
        <family val="2"/>
      </rPr>
      <t>8</t>
    </r>
    <r>
      <rPr>
        <sz val="12"/>
        <color theme="1"/>
        <rFont val="新細明體"/>
        <family val="1"/>
        <charset val="136"/>
      </rPr>
      <t>期，頁</t>
    </r>
    <r>
      <rPr>
        <sz val="12"/>
        <color theme="1"/>
        <rFont val="Calibri"/>
        <family val="2"/>
      </rPr>
      <t>2-18</t>
    </r>
    <r>
      <rPr>
        <sz val="12"/>
        <color theme="1"/>
        <rFont val="新細明體"/>
        <family val="1"/>
        <charset val="136"/>
      </rPr>
      <t>。
王健群、陳相偉，《庫倫遼代壁畫墓》，北京：文物出版社，</t>
    </r>
    <r>
      <rPr>
        <sz val="12"/>
        <color theme="1"/>
        <rFont val="Calibri"/>
        <family val="2"/>
      </rPr>
      <t>1989</t>
    </r>
    <r>
      <rPr>
        <sz val="12"/>
        <color theme="1"/>
        <rFont val="新細明體"/>
        <family val="1"/>
        <charset val="136"/>
      </rPr>
      <t>。</t>
    </r>
  </si>
  <si>
    <r>
      <rPr>
        <sz val="12"/>
        <color theme="1"/>
        <rFont val="新細明體"/>
        <family val="1"/>
        <charset val="136"/>
      </rPr>
      <t>北京市西郊百萬莊</t>
    </r>
    <r>
      <rPr>
        <sz val="12"/>
        <color theme="1"/>
        <rFont val="Calibri"/>
        <family val="2"/>
      </rPr>
      <t>M1</t>
    </r>
  </si>
  <si>
    <r>
      <rPr>
        <sz val="12"/>
        <color theme="1"/>
        <rFont val="新細明體"/>
        <family val="1"/>
        <charset val="136"/>
      </rPr>
      <t>葬於天慶三年七月十二日</t>
    </r>
    <r>
      <rPr>
        <sz val="12"/>
        <color theme="1"/>
        <rFont val="Calibri"/>
        <family val="2"/>
      </rPr>
      <t>(</t>
    </r>
    <r>
      <rPr>
        <sz val="12"/>
        <color theme="1"/>
        <rFont val="新細明體"/>
        <family val="1"/>
        <charset val="136"/>
      </rPr>
      <t>丁文逳</t>
    </r>
    <r>
      <rPr>
        <sz val="12"/>
        <color theme="1"/>
        <rFont val="Calibri"/>
        <family val="2"/>
      </rPr>
      <t>)</t>
    </r>
    <r>
      <rPr>
        <sz val="12"/>
        <color theme="1"/>
        <rFont val="新細明體"/>
        <family val="1"/>
        <charset val="136"/>
      </rPr>
      <t>、卒於天慶元年六月八日</t>
    </r>
    <r>
      <rPr>
        <sz val="12"/>
        <color theme="1"/>
        <rFont val="Calibri"/>
        <family val="2"/>
      </rPr>
      <t>(</t>
    </r>
    <r>
      <rPr>
        <sz val="12"/>
        <color theme="1"/>
        <rFont val="新細明體"/>
        <family val="1"/>
        <charset val="136"/>
      </rPr>
      <t>丁洪</t>
    </r>
    <r>
      <rPr>
        <sz val="12"/>
        <color theme="1"/>
        <rFont val="Calibri"/>
        <family val="2"/>
      </rPr>
      <t>)</t>
    </r>
  </si>
  <si>
    <r>
      <rPr>
        <sz val="12"/>
        <color theme="1"/>
        <rFont val="新細明體"/>
        <family val="1"/>
        <charset val="136"/>
      </rPr>
      <t>丁文逳</t>
    </r>
    <r>
      <rPr>
        <sz val="12"/>
        <color theme="1"/>
        <rFont val="Calibri"/>
        <family val="2"/>
      </rPr>
      <t>(</t>
    </r>
    <r>
      <rPr>
        <sz val="12"/>
        <color theme="1"/>
        <rFont val="新細明體"/>
        <family val="1"/>
        <charset val="136"/>
      </rPr>
      <t>前室</t>
    </r>
    <r>
      <rPr>
        <sz val="12"/>
        <color theme="1"/>
        <rFont val="Calibri"/>
        <family val="2"/>
      </rPr>
      <t>)</t>
    </r>
    <r>
      <rPr>
        <sz val="12"/>
        <color theme="1"/>
        <rFont val="新細明體"/>
        <family val="1"/>
        <charset val="136"/>
      </rPr>
      <t>、丁洪</t>
    </r>
    <r>
      <rPr>
        <sz val="12"/>
        <color theme="1"/>
        <rFont val="Calibri"/>
        <family val="2"/>
      </rPr>
      <t>(</t>
    </r>
    <r>
      <rPr>
        <sz val="12"/>
        <color theme="1"/>
        <rFont val="新細明體"/>
        <family val="1"/>
        <charset val="136"/>
      </rPr>
      <t>後室</t>
    </r>
    <r>
      <rPr>
        <sz val="12"/>
        <color theme="1"/>
        <rFont val="Calibri"/>
        <family val="2"/>
      </rPr>
      <t>)</t>
    </r>
  </si>
  <si>
    <r>
      <t>?-1113</t>
    </r>
    <r>
      <rPr>
        <sz val="12"/>
        <color theme="1"/>
        <rFont val="新細明體"/>
        <family val="1"/>
        <charset val="136"/>
      </rPr>
      <t>、</t>
    </r>
    <r>
      <rPr>
        <sz val="12"/>
        <color theme="1"/>
        <rFont val="Calibri"/>
        <family val="2"/>
      </rPr>
      <t>997-1111(15)</t>
    </r>
  </si>
  <si>
    <t>M</t>
  </si>
  <si>
    <r>
      <rPr>
        <sz val="12"/>
        <color theme="1"/>
        <rFont val="新細明體"/>
        <family val="1"/>
        <charset val="136"/>
      </rPr>
      <t>正方形石墓誌並蓋「丁公墓誌」</t>
    </r>
    <r>
      <rPr>
        <sz val="12"/>
        <color theme="1"/>
        <rFont val="Calibri"/>
        <family val="2"/>
      </rPr>
      <t>1(</t>
    </r>
    <r>
      <rPr>
        <sz val="12"/>
        <color theme="1"/>
        <rFont val="新細明體"/>
        <family val="1"/>
        <charset val="136"/>
      </rPr>
      <t>前</t>
    </r>
    <r>
      <rPr>
        <sz val="12"/>
        <color theme="1"/>
        <rFont val="Calibri"/>
        <family val="2"/>
      </rPr>
      <t>)</t>
    </r>
    <r>
      <rPr>
        <sz val="12"/>
        <color theme="1"/>
        <rFont val="新細明體"/>
        <family val="1"/>
        <charset val="136"/>
      </rPr>
      <t>、石墓誌</t>
    </r>
    <r>
      <rPr>
        <sz val="12"/>
        <color theme="1"/>
        <rFont val="Calibri"/>
        <family val="2"/>
      </rPr>
      <t>1(</t>
    </r>
    <r>
      <rPr>
        <sz val="12"/>
        <color theme="1"/>
        <rFont val="新細明體"/>
        <family val="1"/>
        <charset val="136"/>
      </rPr>
      <t>缺蓋</t>
    </r>
    <r>
      <rPr>
        <sz val="12"/>
        <color theme="1"/>
        <rFont val="Calibri"/>
        <family val="2"/>
      </rPr>
      <t>)(</t>
    </r>
    <r>
      <rPr>
        <sz val="12"/>
        <color theme="1"/>
        <rFont val="新細明體"/>
        <family val="1"/>
        <charset val="136"/>
      </rPr>
      <t>後</t>
    </r>
    <r>
      <rPr>
        <sz val="12"/>
        <color theme="1"/>
        <rFont val="Calibri"/>
        <family val="2"/>
      </rPr>
      <t>)</t>
    </r>
  </si>
  <si>
    <r>
      <rPr>
        <sz val="12"/>
        <color theme="1"/>
        <rFont val="新細明體"/>
        <family val="1"/>
        <charset val="136"/>
      </rPr>
      <t>銀青崇祿大夫檢校右散騎常侍云騎尉</t>
    </r>
  </si>
  <si>
    <t>muzhi</t>
  </si>
  <si>
    <r>
      <rPr>
        <sz val="12"/>
        <color theme="1"/>
        <rFont val="新細明體"/>
        <family val="1"/>
        <charset val="136"/>
      </rPr>
      <t>北京市文物工作隊，〈北京西郊百萬庄遼墓發掘簡報〉，《考古》，</t>
    </r>
    <r>
      <rPr>
        <sz val="12"/>
        <color theme="1"/>
        <rFont val="Calibri"/>
        <family val="2"/>
      </rPr>
      <t>1963</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145-146</t>
    </r>
    <r>
      <rPr>
        <sz val="12"/>
        <color theme="1"/>
        <rFont val="新細明體"/>
        <family val="1"/>
        <charset val="136"/>
      </rPr>
      <t>。
齊心，〈遼丁氏兩方墓志考〉，《考古》，</t>
    </r>
    <r>
      <rPr>
        <sz val="12"/>
        <color theme="1"/>
        <rFont val="Calibri"/>
        <family val="2"/>
      </rPr>
      <t>1988</t>
    </r>
    <r>
      <rPr>
        <sz val="12"/>
        <color theme="1"/>
        <rFont val="新細明體"/>
        <family val="1"/>
        <charset val="136"/>
      </rPr>
      <t>年</t>
    </r>
    <r>
      <rPr>
        <sz val="12"/>
        <color theme="1"/>
        <rFont val="Calibri"/>
        <family val="2"/>
      </rPr>
      <t>7</t>
    </r>
    <r>
      <rPr>
        <sz val="12"/>
        <color theme="1"/>
        <rFont val="新細明體"/>
        <family val="1"/>
        <charset val="136"/>
      </rPr>
      <t>期，頁</t>
    </r>
    <r>
      <rPr>
        <sz val="12"/>
        <color theme="1"/>
        <rFont val="Calibri"/>
        <family val="2"/>
      </rPr>
      <t>650-654</t>
    </r>
    <r>
      <rPr>
        <sz val="12"/>
        <color theme="1"/>
        <rFont val="新細明體"/>
        <family val="1"/>
        <charset val="136"/>
      </rPr>
      <t>。
焦晉林，〈契丹丁求謹墓誌及相關問題略考〉，《北京文博文叢》，</t>
    </r>
    <r>
      <rPr>
        <sz val="12"/>
        <color theme="1"/>
        <rFont val="Calibri"/>
        <family val="2"/>
      </rPr>
      <t>2009</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43-47</t>
    </r>
    <r>
      <rPr>
        <sz val="12"/>
        <color theme="1"/>
        <rFont val="新細明體"/>
        <family val="1"/>
        <charset val="136"/>
      </rPr>
      <t>。</t>
    </r>
  </si>
  <si>
    <r>
      <rPr>
        <sz val="12"/>
        <color theme="1"/>
        <rFont val="新細明體"/>
        <family val="1"/>
        <charset val="136"/>
      </rPr>
      <t>山西省大同市新添堡</t>
    </r>
    <r>
      <rPr>
        <sz val="12"/>
        <color theme="1"/>
        <rFont val="Calibri"/>
        <family val="2"/>
      </rPr>
      <t>M29</t>
    </r>
  </si>
  <si>
    <r>
      <rPr>
        <sz val="12"/>
        <color theme="1"/>
        <rFont val="新細明體"/>
        <family val="1"/>
        <charset val="136"/>
      </rPr>
      <t>葬於天慶九年五月十五日乾時</t>
    </r>
  </si>
  <si>
    <r>
      <rPr>
        <sz val="12"/>
        <color theme="1"/>
        <rFont val="新細明體"/>
        <family val="1"/>
        <charset val="136"/>
      </rPr>
      <t>劉承遂</t>
    </r>
  </si>
  <si>
    <t>1042-1115(74)</t>
  </si>
  <si>
    <r>
      <rPr>
        <sz val="12"/>
        <color theme="1"/>
        <rFont val="新細明體"/>
        <family val="1"/>
        <charset val="136"/>
      </rPr>
      <t>劉文秀</t>
    </r>
    <r>
      <rPr>
        <sz val="12"/>
        <color theme="1"/>
        <rFont val="Calibri"/>
        <family val="2"/>
      </rPr>
      <t>(</t>
    </r>
    <r>
      <rPr>
        <sz val="12"/>
        <color theme="1"/>
        <rFont val="新細明體"/>
        <family val="1"/>
        <charset val="136"/>
      </rPr>
      <t>父</t>
    </r>
    <r>
      <rPr>
        <sz val="12"/>
        <color theme="1"/>
        <rFont val="Calibri"/>
        <family val="2"/>
      </rPr>
      <t>)</t>
    </r>
    <r>
      <rPr>
        <sz val="12"/>
        <color theme="1"/>
        <rFont val="新細明體"/>
        <family val="1"/>
        <charset val="136"/>
      </rPr>
      <t>、郭氏</t>
    </r>
    <r>
      <rPr>
        <sz val="12"/>
        <color theme="1"/>
        <rFont val="Calibri"/>
        <family val="2"/>
      </rPr>
      <t>(</t>
    </r>
    <r>
      <rPr>
        <sz val="12"/>
        <color theme="1"/>
        <rFont val="新細明體"/>
        <family val="1"/>
        <charset val="136"/>
      </rPr>
      <t>母</t>
    </r>
    <r>
      <rPr>
        <sz val="12"/>
        <color theme="1"/>
        <rFont val="Calibri"/>
        <family val="2"/>
      </rPr>
      <t>)</t>
    </r>
  </si>
  <si>
    <r>
      <rPr>
        <sz val="12"/>
        <color theme="1"/>
        <rFont val="新細明體"/>
        <family val="1"/>
        <charset val="136"/>
      </rPr>
      <t>石墓誌「故彭城劉公墓誌」</t>
    </r>
    <r>
      <rPr>
        <sz val="12"/>
        <color theme="1"/>
        <rFont val="Calibri"/>
        <family val="2"/>
      </rPr>
      <t>1</t>
    </r>
  </si>
  <si>
    <t>Unknown</t>
  </si>
  <si>
    <r>
      <rPr>
        <sz val="12"/>
        <color theme="1"/>
        <rFont val="新細明體"/>
        <family val="1"/>
        <charset val="136"/>
      </rPr>
      <t>邊成修，〈大同西南郊發現三座遼代壁畫墓〉，《文物》，</t>
    </r>
    <r>
      <rPr>
        <sz val="12"/>
        <color theme="1"/>
        <rFont val="Calibri"/>
        <family val="2"/>
      </rPr>
      <t>1959</t>
    </r>
    <r>
      <rPr>
        <sz val="12"/>
        <color theme="1"/>
        <rFont val="新細明體"/>
        <family val="1"/>
        <charset val="136"/>
      </rPr>
      <t>年</t>
    </r>
    <r>
      <rPr>
        <sz val="12"/>
        <color theme="1"/>
        <rFont val="Calibri"/>
        <family val="2"/>
      </rPr>
      <t>7</t>
    </r>
    <r>
      <rPr>
        <sz val="12"/>
        <color theme="1"/>
        <rFont val="新細明體"/>
        <family val="1"/>
        <charset val="136"/>
      </rPr>
      <t>期，頁</t>
    </r>
    <r>
      <rPr>
        <sz val="12"/>
        <color theme="1"/>
        <rFont val="Calibri"/>
        <family val="2"/>
      </rPr>
      <t>73</t>
    </r>
    <r>
      <rPr>
        <sz val="12"/>
        <color theme="1"/>
        <rFont val="新細明體"/>
        <family val="1"/>
        <charset val="136"/>
      </rPr>
      <t>。
山西省文物管理委員會，〈山西大同郊區五座遼壁畫墓〉，《考古》，</t>
    </r>
    <r>
      <rPr>
        <sz val="12"/>
        <color theme="1"/>
        <rFont val="Calibri"/>
        <family val="2"/>
      </rPr>
      <t>1960</t>
    </r>
    <r>
      <rPr>
        <sz val="12"/>
        <color theme="1"/>
        <rFont val="新細明體"/>
        <family val="1"/>
        <charset val="136"/>
      </rPr>
      <t>年</t>
    </r>
    <r>
      <rPr>
        <sz val="12"/>
        <color theme="1"/>
        <rFont val="Calibri"/>
        <family val="2"/>
      </rPr>
      <t>10</t>
    </r>
    <r>
      <rPr>
        <sz val="12"/>
        <color theme="1"/>
        <rFont val="新細明體"/>
        <family val="1"/>
        <charset val="136"/>
      </rPr>
      <t>期，頁</t>
    </r>
    <r>
      <rPr>
        <sz val="12"/>
        <color theme="1"/>
        <rFont val="Calibri"/>
        <family val="2"/>
      </rPr>
      <t>37-42</t>
    </r>
    <r>
      <rPr>
        <sz val="12"/>
        <color theme="1"/>
        <rFont val="新細明體"/>
        <family val="1"/>
        <charset val="136"/>
      </rPr>
      <t>。</t>
    </r>
  </si>
  <si>
    <r>
      <rPr>
        <sz val="12"/>
        <color theme="1"/>
        <rFont val="新細明體"/>
        <family val="1"/>
        <charset val="136"/>
      </rPr>
      <t>內蒙古哲里木盟奈曼旗青龍山鎮斯布格圖村北廟山</t>
    </r>
    <r>
      <rPr>
        <sz val="12"/>
        <color theme="1"/>
        <rFont val="Calibri"/>
        <family val="2"/>
      </rPr>
      <t>M3</t>
    </r>
  </si>
  <si>
    <r>
      <rPr>
        <sz val="12"/>
        <color theme="1"/>
        <rFont val="新細明體"/>
        <family val="1"/>
        <charset val="136"/>
      </rPr>
      <t>葬於開泰七年閏四月五日</t>
    </r>
  </si>
  <si>
    <r>
      <rPr>
        <sz val="12"/>
        <color theme="1"/>
        <rFont val="新細明體"/>
        <family val="1"/>
        <charset val="136"/>
      </rPr>
      <t>蕭紹矩</t>
    </r>
    <r>
      <rPr>
        <sz val="12"/>
        <color theme="1"/>
        <rFont val="Calibri"/>
        <family val="2"/>
      </rPr>
      <t>(</t>
    </r>
    <r>
      <rPr>
        <sz val="12"/>
        <color theme="1"/>
        <rFont val="新細明體"/>
        <family val="1"/>
        <charset val="136"/>
      </rPr>
      <t>北</t>
    </r>
    <r>
      <rPr>
        <sz val="12"/>
        <color theme="1"/>
        <rFont val="Calibri"/>
        <family val="2"/>
      </rPr>
      <t>)</t>
    </r>
    <r>
      <rPr>
        <sz val="12"/>
        <color theme="1"/>
        <rFont val="新細明體"/>
        <family val="1"/>
        <charset val="136"/>
      </rPr>
      <t>、耶律氏</t>
    </r>
    <r>
      <rPr>
        <sz val="12"/>
        <color theme="1"/>
        <rFont val="Calibri"/>
        <family val="2"/>
      </rPr>
      <t>(</t>
    </r>
    <r>
      <rPr>
        <sz val="12"/>
        <color theme="1"/>
        <rFont val="新細明體"/>
        <family val="1"/>
        <charset val="136"/>
      </rPr>
      <t>南</t>
    </r>
    <r>
      <rPr>
        <sz val="12"/>
        <color theme="1"/>
        <rFont val="Calibri"/>
        <family val="2"/>
      </rPr>
      <t>)</t>
    </r>
  </si>
  <si>
    <r>
      <rPr>
        <sz val="12"/>
        <color theme="1"/>
        <rFont val="新細明體"/>
        <family val="1"/>
        <charset val="136"/>
      </rPr>
      <t>不明</t>
    </r>
    <r>
      <rPr>
        <sz val="12"/>
        <color theme="1"/>
        <rFont val="Calibri"/>
        <family val="2"/>
      </rPr>
      <t>(</t>
    </r>
    <r>
      <rPr>
        <sz val="12"/>
        <color theme="1"/>
        <rFont val="新細明體"/>
        <family val="1"/>
        <charset val="136"/>
      </rPr>
      <t>蕭紹矩</t>
    </r>
    <r>
      <rPr>
        <sz val="12"/>
        <color theme="1"/>
        <rFont val="Calibri"/>
        <family val="2"/>
      </rPr>
      <t>)</t>
    </r>
    <r>
      <rPr>
        <sz val="12"/>
        <color theme="1"/>
        <rFont val="新細明體"/>
        <family val="1"/>
        <charset val="136"/>
      </rPr>
      <t>、</t>
    </r>
    <r>
      <rPr>
        <sz val="12"/>
        <color theme="1"/>
        <rFont val="Calibri"/>
        <family val="2"/>
      </rPr>
      <t>1001-1018(18)(</t>
    </r>
    <r>
      <rPr>
        <sz val="12"/>
        <color theme="1"/>
        <rFont val="新細明體"/>
        <family val="1"/>
        <charset val="136"/>
      </rPr>
      <t>耶律氏</t>
    </r>
    <r>
      <rPr>
        <sz val="12"/>
        <color theme="1"/>
        <rFont val="Calibri"/>
        <family val="2"/>
      </rPr>
      <t>)</t>
    </r>
  </si>
  <si>
    <r>
      <rPr>
        <sz val="12"/>
        <color theme="1"/>
        <rFont val="新細明體"/>
        <family val="1"/>
        <charset val="136"/>
      </rPr>
      <t>遼皇室、耶律宗教</t>
    </r>
    <r>
      <rPr>
        <sz val="12"/>
        <color theme="1"/>
        <rFont val="Calibri"/>
        <family val="2"/>
      </rPr>
      <t>(</t>
    </r>
    <r>
      <rPr>
        <sz val="12"/>
        <color theme="1"/>
        <rFont val="新細明體"/>
        <family val="1"/>
        <charset val="136"/>
      </rPr>
      <t>兄，</t>
    </r>
    <r>
      <rPr>
        <sz val="12"/>
        <color theme="1"/>
        <rFont val="Calibri"/>
        <family val="2"/>
      </rPr>
      <t>T4307)</t>
    </r>
    <r>
      <rPr>
        <sz val="12"/>
        <color theme="1"/>
        <rFont val="新細明體"/>
        <family val="1"/>
        <charset val="136"/>
      </rPr>
      <t>，耶律宗政</t>
    </r>
    <r>
      <rPr>
        <sz val="12"/>
        <color theme="1"/>
        <rFont val="Calibri"/>
        <family val="2"/>
      </rPr>
      <t>(</t>
    </r>
    <r>
      <rPr>
        <sz val="12"/>
        <color theme="1"/>
        <rFont val="新細明體"/>
        <family val="1"/>
        <charset val="136"/>
      </rPr>
      <t>弟，</t>
    </r>
    <r>
      <rPr>
        <sz val="12"/>
        <color theme="1"/>
        <rFont val="Calibri"/>
        <family val="2"/>
      </rPr>
      <t>T4358)</t>
    </r>
    <r>
      <rPr>
        <sz val="12"/>
        <color theme="1"/>
        <rFont val="新細明體"/>
        <family val="1"/>
        <charset val="136"/>
      </rPr>
      <t>、耶律宗允</t>
    </r>
    <r>
      <rPr>
        <sz val="12"/>
        <color theme="1"/>
        <rFont val="Calibri"/>
        <family val="2"/>
      </rPr>
      <t>(</t>
    </r>
    <r>
      <rPr>
        <sz val="12"/>
        <color theme="1"/>
        <rFont val="新細明體"/>
        <family val="1"/>
        <charset val="136"/>
      </rPr>
      <t>弟，</t>
    </r>
    <r>
      <rPr>
        <sz val="12"/>
        <color theme="1"/>
        <rFont val="Calibri"/>
        <family val="2"/>
      </rPr>
      <t>T4359)</t>
    </r>
  </si>
  <si>
    <r>
      <rPr>
        <sz val="12"/>
        <color theme="1"/>
        <rFont val="新細明體"/>
        <family val="1"/>
        <charset val="136"/>
      </rPr>
      <t>石墓誌並蓋「故陳國公主墓誌銘</t>
    </r>
    <r>
      <rPr>
        <sz val="12"/>
        <color theme="1"/>
        <rFont val="Calibri"/>
        <family val="2"/>
      </rPr>
      <t>/</t>
    </r>
    <r>
      <rPr>
        <sz val="12"/>
        <color theme="1"/>
        <rFont val="新細明體"/>
        <family val="1"/>
        <charset val="136"/>
      </rPr>
      <t>故陳國公主耶律氏墓誌銘并序」</t>
    </r>
    <r>
      <rPr>
        <sz val="12"/>
        <color theme="1"/>
        <rFont val="Calibri"/>
        <family val="2"/>
      </rPr>
      <t>1(</t>
    </r>
    <r>
      <rPr>
        <sz val="12"/>
        <color theme="1"/>
        <rFont val="新細明體"/>
        <family val="1"/>
        <charset val="136"/>
      </rPr>
      <t>前</t>
    </r>
    <r>
      <rPr>
        <sz val="12"/>
        <color theme="1"/>
        <rFont val="Calibri"/>
        <family val="2"/>
      </rPr>
      <t>)</t>
    </r>
  </si>
  <si>
    <r>
      <rPr>
        <sz val="12"/>
        <color theme="1"/>
        <rFont val="新細明體"/>
        <family val="1"/>
        <charset val="136"/>
      </rPr>
      <t>駙馬、陳國公主</t>
    </r>
  </si>
  <si>
    <r>
      <rPr>
        <sz val="12"/>
        <color theme="1"/>
        <rFont val="新細明體"/>
        <family val="1"/>
        <charset val="136"/>
      </rPr>
      <t>內蒙古文物考古研究所，〈遼陳國公主駙馬合葬墓發掘簡報〉，《文物》，</t>
    </r>
    <r>
      <rPr>
        <sz val="12"/>
        <color theme="1"/>
        <rFont val="Calibri"/>
        <family val="2"/>
      </rPr>
      <t>1987</t>
    </r>
    <r>
      <rPr>
        <sz val="12"/>
        <color theme="1"/>
        <rFont val="新細明體"/>
        <family val="1"/>
        <charset val="136"/>
      </rPr>
      <t>年</t>
    </r>
    <r>
      <rPr>
        <sz val="12"/>
        <color theme="1"/>
        <rFont val="Calibri"/>
        <family val="2"/>
      </rPr>
      <t>11</t>
    </r>
    <r>
      <rPr>
        <sz val="12"/>
        <color theme="1"/>
        <rFont val="新細明體"/>
        <family val="1"/>
        <charset val="136"/>
      </rPr>
      <t>期，頁</t>
    </r>
    <r>
      <rPr>
        <sz val="12"/>
        <color theme="1"/>
        <rFont val="Calibri"/>
        <family val="2"/>
      </rPr>
      <t>4-24</t>
    </r>
    <r>
      <rPr>
        <sz val="12"/>
        <color theme="1"/>
        <rFont val="新細明體"/>
        <family val="1"/>
        <charset val="136"/>
      </rPr>
      <t>。
內蒙古自治區文化考古研究所，《遼陳國公主墓》，北京：文物出版社，</t>
    </r>
    <r>
      <rPr>
        <sz val="12"/>
        <color theme="1"/>
        <rFont val="Calibri"/>
        <family val="2"/>
      </rPr>
      <t>1993</t>
    </r>
    <r>
      <rPr>
        <sz val="12"/>
        <color theme="1"/>
        <rFont val="新細明體"/>
        <family val="1"/>
        <charset val="136"/>
      </rPr>
      <t>。
張郁，〈遼陳國公主夫婦殯葬服飾小紀〉，《文物》，</t>
    </r>
    <r>
      <rPr>
        <sz val="12"/>
        <color theme="1"/>
        <rFont val="Calibri"/>
        <family val="2"/>
      </rPr>
      <t>1987</t>
    </r>
    <r>
      <rPr>
        <sz val="12"/>
        <color theme="1"/>
        <rFont val="新細明體"/>
        <family val="1"/>
        <charset val="136"/>
      </rPr>
      <t>年</t>
    </r>
    <r>
      <rPr>
        <sz val="12"/>
        <color theme="1"/>
        <rFont val="Calibri"/>
        <family val="2"/>
      </rPr>
      <t>11</t>
    </r>
    <r>
      <rPr>
        <sz val="12"/>
        <color theme="1"/>
        <rFont val="新細明體"/>
        <family val="1"/>
        <charset val="136"/>
      </rPr>
      <t>期，頁</t>
    </r>
    <r>
      <rPr>
        <sz val="12"/>
        <color theme="1"/>
        <rFont val="Calibri"/>
        <family val="2"/>
      </rPr>
      <t>25-27</t>
    </r>
    <r>
      <rPr>
        <sz val="12"/>
        <color theme="1"/>
        <rFont val="新細明體"/>
        <family val="1"/>
        <charset val="136"/>
      </rPr>
      <t>。</t>
    </r>
  </si>
  <si>
    <r>
      <rPr>
        <sz val="12"/>
        <color theme="1"/>
        <rFont val="新細明體"/>
        <family val="1"/>
        <charset val="136"/>
      </rPr>
      <t>遼寧省瀋陽市法庫縣葉茂台</t>
    </r>
  </si>
  <si>
    <r>
      <rPr>
        <sz val="12"/>
        <color theme="1"/>
        <rFont val="新細明體"/>
        <family val="1"/>
        <charset val="136"/>
      </rPr>
      <t>葬於天慶二年三月十三日</t>
    </r>
  </si>
  <si>
    <r>
      <rPr>
        <sz val="12"/>
        <color theme="1"/>
        <rFont val="新細明體"/>
        <family val="1"/>
        <charset val="136"/>
      </rPr>
      <t>蕭義</t>
    </r>
  </si>
  <si>
    <t>1039-1111(73)</t>
  </si>
  <si>
    <r>
      <rPr>
        <sz val="12"/>
        <color theme="1"/>
        <rFont val="新細明體"/>
        <family val="1"/>
        <charset val="136"/>
      </rPr>
      <t>石墓誌「大遼故推城保義守正崇仁全德功臣北宰相武寧軍節度徐宿等州觀察處置等使開府儀同三司檢校太尉守太傅兼中書令行徐州大都督長史上柱國蘭陵郡陳國公食邑六千戶食實封陸佰戶致仕贈守太師諡恭穆蕭公墓誌銘并序」</t>
    </r>
    <r>
      <rPr>
        <sz val="12"/>
        <color theme="1"/>
        <rFont val="Calibri"/>
        <family val="2"/>
      </rPr>
      <t>1</t>
    </r>
  </si>
  <si>
    <r>
      <rPr>
        <sz val="12"/>
        <color theme="1"/>
        <rFont val="新細明體"/>
        <family val="1"/>
        <charset val="136"/>
      </rPr>
      <t>北宰相守太傅兼中書令致仕贈守太師諡恭穆</t>
    </r>
  </si>
  <si>
    <r>
      <rPr>
        <sz val="12"/>
        <color theme="1"/>
        <rFont val="新細明體"/>
        <family val="1"/>
        <charset val="136"/>
      </rPr>
      <t>溫麗和，〈遼寧法庫縣葉茂台遼蕭義墓〉，《考古》，</t>
    </r>
    <r>
      <rPr>
        <sz val="12"/>
        <color theme="1"/>
        <rFont val="Calibri"/>
        <family val="2"/>
      </rPr>
      <t>1989</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324-330</t>
    </r>
    <r>
      <rPr>
        <sz val="12"/>
        <color theme="1"/>
        <rFont val="新細明體"/>
        <family val="1"/>
        <charset val="136"/>
      </rPr>
      <t>。
朱子方，〈跋法庫葉茂台出土遼蕭義墓誌銘〉，《中國歷史博物館館刊》，</t>
    </r>
    <r>
      <rPr>
        <sz val="12"/>
        <color theme="1"/>
        <rFont val="Calibri"/>
        <family val="2"/>
      </rPr>
      <t>7</t>
    </r>
    <r>
      <rPr>
        <sz val="12"/>
        <color theme="1"/>
        <rFont val="新細明體"/>
        <family val="1"/>
        <charset val="136"/>
      </rPr>
      <t>，</t>
    </r>
    <r>
      <rPr>
        <sz val="12"/>
        <color theme="1"/>
        <rFont val="Calibri"/>
        <family val="2"/>
      </rPr>
      <t>1985</t>
    </r>
    <r>
      <rPr>
        <sz val="12"/>
        <color theme="1"/>
        <rFont val="新細明體"/>
        <family val="1"/>
        <charset val="136"/>
      </rPr>
      <t>年，頁</t>
    </r>
    <r>
      <rPr>
        <sz val="12"/>
        <color theme="1"/>
        <rFont val="Calibri"/>
        <family val="2"/>
      </rPr>
      <t>62-68</t>
    </r>
    <r>
      <rPr>
        <sz val="12"/>
        <color theme="1"/>
        <rFont val="新細明體"/>
        <family val="1"/>
        <charset val="136"/>
      </rPr>
      <t>、</t>
    </r>
    <r>
      <rPr>
        <sz val="12"/>
        <color theme="1"/>
        <rFont val="Calibri"/>
        <family val="2"/>
      </rPr>
      <t>52</t>
    </r>
    <r>
      <rPr>
        <sz val="12"/>
        <color theme="1"/>
        <rFont val="新細明體"/>
        <family val="1"/>
        <charset val="136"/>
      </rPr>
      <t>。</t>
    </r>
  </si>
  <si>
    <r>
      <rPr>
        <sz val="12"/>
        <color theme="1"/>
        <rFont val="新細明體"/>
        <family val="1"/>
        <charset val="136"/>
      </rPr>
      <t>河北省張家口市宣化城下八里村</t>
    </r>
    <r>
      <rPr>
        <sz val="12"/>
        <color theme="1"/>
        <rFont val="Calibri"/>
        <family val="2"/>
      </rPr>
      <t>M4</t>
    </r>
  </si>
  <si>
    <r>
      <rPr>
        <sz val="12"/>
        <color theme="1"/>
        <rFont val="新細明體"/>
        <family val="1"/>
        <charset val="136"/>
      </rPr>
      <t>葬於遼天慶元年歲次辛卯九月辛酉</t>
    </r>
  </si>
  <si>
    <r>
      <rPr>
        <sz val="12"/>
        <color theme="1"/>
        <rFont val="新細明體"/>
        <family val="1"/>
        <charset val="136"/>
      </rPr>
      <t>韓師訓</t>
    </r>
  </si>
  <si>
    <t>1043-1110(68)</t>
  </si>
  <si>
    <r>
      <rPr>
        <sz val="12"/>
        <color theme="1"/>
        <rFont val="新細明體"/>
        <family val="1"/>
        <charset val="136"/>
      </rPr>
      <t>石墓誌並蓋「故昌黎韓公墓誌碣銘并序」</t>
    </r>
    <r>
      <rPr>
        <sz val="12"/>
        <color theme="1"/>
        <rFont val="Calibri"/>
        <family val="2"/>
      </rPr>
      <t>1(</t>
    </r>
    <r>
      <rPr>
        <sz val="12"/>
        <color theme="1"/>
        <rFont val="新細明體"/>
        <family val="1"/>
        <charset val="136"/>
      </rPr>
      <t>蓋上無字</t>
    </r>
    <r>
      <rPr>
        <sz val="12"/>
        <color theme="1"/>
        <rFont val="Calibri"/>
        <family val="2"/>
      </rPr>
      <t>)</t>
    </r>
  </si>
  <si>
    <r>
      <rPr>
        <sz val="12"/>
        <color theme="1"/>
        <rFont val="新細明體"/>
        <family val="1"/>
        <charset val="136"/>
      </rPr>
      <t>商賈</t>
    </r>
  </si>
  <si>
    <t>Merchant</t>
  </si>
  <si>
    <r>
      <rPr>
        <sz val="12"/>
        <color theme="1"/>
        <rFont val="新細明體"/>
        <family val="1"/>
        <charset val="136"/>
      </rPr>
      <t>張家口市宣化區文物保管所，〈河北宣化下八里遼韓師訓墓〉，《文物》，</t>
    </r>
    <r>
      <rPr>
        <sz val="12"/>
        <color theme="1"/>
        <rFont val="Calibri"/>
        <family val="2"/>
      </rPr>
      <t>1992</t>
    </r>
    <r>
      <rPr>
        <sz val="12"/>
        <color theme="1"/>
        <rFont val="新細明體"/>
        <family val="1"/>
        <charset val="136"/>
      </rPr>
      <t>年</t>
    </r>
    <r>
      <rPr>
        <sz val="12"/>
        <color theme="1"/>
        <rFont val="Calibri"/>
        <family val="2"/>
      </rPr>
      <t>6</t>
    </r>
    <r>
      <rPr>
        <sz val="12"/>
        <color theme="1"/>
        <rFont val="新細明體"/>
        <family val="1"/>
        <charset val="136"/>
      </rPr>
      <t>期，頁</t>
    </r>
    <r>
      <rPr>
        <sz val="12"/>
        <color theme="1"/>
        <rFont val="Calibri"/>
        <family val="2"/>
      </rPr>
      <t>1-11</t>
    </r>
    <r>
      <rPr>
        <sz val="12"/>
        <color theme="1"/>
        <rFont val="新細明體"/>
        <family val="1"/>
        <charset val="136"/>
      </rPr>
      <t>。
河北省文物研究所，《宣化遼墓》，北京：文物出版社，</t>
    </r>
    <r>
      <rPr>
        <sz val="12"/>
        <color theme="1"/>
        <rFont val="Calibri"/>
        <family val="2"/>
      </rPr>
      <t>2001</t>
    </r>
    <r>
      <rPr>
        <sz val="12"/>
        <color theme="1"/>
        <rFont val="新細明體"/>
        <family val="1"/>
        <charset val="136"/>
      </rPr>
      <t>。</t>
    </r>
  </si>
  <si>
    <r>
      <rPr>
        <sz val="12"/>
        <color theme="1"/>
        <rFont val="新細明體"/>
        <family val="1"/>
        <charset val="136"/>
      </rPr>
      <t>河北省張家口市宣化城下八里村</t>
    </r>
    <r>
      <rPr>
        <sz val="12"/>
        <color theme="1"/>
        <rFont val="Calibri"/>
        <family val="2"/>
      </rPr>
      <t>M2</t>
    </r>
  </si>
  <si>
    <r>
      <rPr>
        <sz val="12"/>
        <color theme="1"/>
        <rFont val="新細明體"/>
        <family val="1"/>
        <charset val="136"/>
      </rPr>
      <t>葬於遼天慶七年歲丁酉月孟夏</t>
    </r>
  </si>
  <si>
    <r>
      <rPr>
        <sz val="12"/>
        <color theme="1"/>
        <rFont val="新細明體"/>
        <family val="1"/>
        <charset val="136"/>
      </rPr>
      <t>張恭誘</t>
    </r>
  </si>
  <si>
    <t>1069-1113(45)</t>
  </si>
  <si>
    <r>
      <rPr>
        <sz val="12"/>
        <color theme="1"/>
        <rFont val="新細明體"/>
        <family val="1"/>
        <charset val="136"/>
      </rPr>
      <t>石墓誌並蓋「故清河張公墓誌銘文」</t>
    </r>
    <r>
      <rPr>
        <sz val="12"/>
        <color theme="1"/>
        <rFont val="Calibri"/>
        <family val="2"/>
      </rPr>
      <t>1(</t>
    </r>
    <r>
      <rPr>
        <sz val="12"/>
        <color theme="1"/>
        <rFont val="新細明體"/>
        <family val="1"/>
        <charset val="136"/>
      </rPr>
      <t>蓋上無字</t>
    </r>
    <r>
      <rPr>
        <sz val="12"/>
        <color theme="1"/>
        <rFont val="Calibri"/>
        <family val="2"/>
      </rPr>
      <t>)</t>
    </r>
  </si>
  <si>
    <r>
      <rPr>
        <sz val="12"/>
        <color theme="1"/>
        <rFont val="新細明體"/>
        <family val="1"/>
        <charset val="136"/>
      </rPr>
      <t>張家口市文物事業管理所、張家口市宣化區文物保管所，〈河北宣化下八里遼金壁畫墓〉，《文物》，</t>
    </r>
    <r>
      <rPr>
        <sz val="12"/>
        <color theme="1"/>
        <rFont val="Calibri"/>
        <family val="2"/>
      </rPr>
      <t>1990</t>
    </r>
    <r>
      <rPr>
        <sz val="12"/>
        <color theme="1"/>
        <rFont val="新細明體"/>
        <family val="1"/>
        <charset val="136"/>
      </rPr>
      <t>年</t>
    </r>
    <r>
      <rPr>
        <sz val="12"/>
        <color theme="1"/>
        <rFont val="Calibri"/>
        <family val="2"/>
      </rPr>
      <t>10</t>
    </r>
    <r>
      <rPr>
        <sz val="12"/>
        <color theme="1"/>
        <rFont val="新細明體"/>
        <family val="1"/>
        <charset val="136"/>
      </rPr>
      <t>期，頁</t>
    </r>
    <r>
      <rPr>
        <sz val="12"/>
        <color theme="1"/>
        <rFont val="Calibri"/>
        <family val="2"/>
      </rPr>
      <t>1-19</t>
    </r>
    <r>
      <rPr>
        <sz val="12"/>
        <color theme="1"/>
        <rFont val="新細明體"/>
        <family val="1"/>
        <charset val="136"/>
      </rPr>
      <t>。
河北省文物研究所，《宣化遼墓》，北京：文物出版社，</t>
    </r>
    <r>
      <rPr>
        <sz val="12"/>
        <color theme="1"/>
        <rFont val="Calibri"/>
        <family val="2"/>
      </rPr>
      <t>2001</t>
    </r>
    <r>
      <rPr>
        <sz val="12"/>
        <color theme="1"/>
        <rFont val="新細明體"/>
        <family val="1"/>
        <charset val="136"/>
      </rPr>
      <t>。</t>
    </r>
  </si>
  <si>
    <r>
      <rPr>
        <sz val="12"/>
        <color theme="1"/>
        <rFont val="新細明體"/>
        <family val="1"/>
        <charset val="136"/>
      </rPr>
      <t>河北省張家口市宣化城下八里村</t>
    </r>
    <r>
      <rPr>
        <sz val="12"/>
        <color theme="1"/>
        <rFont val="Calibri"/>
        <family val="2"/>
      </rPr>
      <t>M5</t>
    </r>
  </si>
  <si>
    <r>
      <rPr>
        <sz val="12"/>
        <color theme="1"/>
        <rFont val="新細明體"/>
        <family val="1"/>
        <charset val="136"/>
      </rPr>
      <t>葬於天慶七年</t>
    </r>
    <r>
      <rPr>
        <sz val="12"/>
        <color theme="1"/>
        <rFont val="Calibri"/>
        <family val="2"/>
      </rPr>
      <t>(</t>
    </r>
    <r>
      <rPr>
        <sz val="12"/>
        <color theme="1"/>
        <rFont val="新細明體"/>
        <family val="1"/>
        <charset val="136"/>
      </rPr>
      <t>張世古</t>
    </r>
    <r>
      <rPr>
        <sz val="12"/>
        <color theme="1"/>
        <rFont val="Calibri"/>
        <family val="2"/>
      </rPr>
      <t>)</t>
    </r>
    <r>
      <rPr>
        <sz val="12"/>
        <color theme="1"/>
        <rFont val="新細明體"/>
        <family val="1"/>
        <charset val="136"/>
      </rPr>
      <t>、葬於保大三年</t>
    </r>
    <r>
      <rPr>
        <sz val="12"/>
        <color theme="1"/>
        <rFont val="Calibri"/>
        <family val="2"/>
      </rPr>
      <t>(</t>
    </r>
    <r>
      <rPr>
        <sz val="12"/>
        <color theme="1"/>
        <rFont val="新細明體"/>
        <family val="1"/>
        <charset val="136"/>
      </rPr>
      <t>李氏，後妻</t>
    </r>
    <r>
      <rPr>
        <sz val="12"/>
        <color theme="1"/>
        <rFont val="Calibri"/>
        <family val="2"/>
      </rPr>
      <t>)</t>
    </r>
  </si>
  <si>
    <t>1117; 1123</t>
  </si>
  <si>
    <r>
      <rPr>
        <sz val="12"/>
        <color theme="1"/>
        <rFont val="新細明體"/>
        <family val="1"/>
        <charset val="136"/>
      </rPr>
      <t>張世古、李氏</t>
    </r>
    <r>
      <rPr>
        <sz val="12"/>
        <color theme="1"/>
        <rFont val="Calibri"/>
        <family val="2"/>
      </rPr>
      <t>(</t>
    </r>
    <r>
      <rPr>
        <sz val="12"/>
        <color theme="1"/>
        <rFont val="新細明體"/>
        <family val="1"/>
        <charset val="136"/>
      </rPr>
      <t>推測，前妻</t>
    </r>
    <r>
      <rPr>
        <sz val="12"/>
        <color theme="1"/>
        <rFont val="Calibri"/>
        <family val="2"/>
      </rPr>
      <t>)</t>
    </r>
    <r>
      <rPr>
        <sz val="12"/>
        <color theme="1"/>
        <rFont val="新細明體"/>
        <family val="1"/>
        <charset val="136"/>
      </rPr>
      <t>、李氏</t>
    </r>
    <r>
      <rPr>
        <sz val="12"/>
        <color theme="1"/>
        <rFont val="Calibri"/>
        <family val="2"/>
      </rPr>
      <t>(</t>
    </r>
    <r>
      <rPr>
        <sz val="12"/>
        <color theme="1"/>
        <rFont val="新細明體"/>
        <family val="1"/>
        <charset val="136"/>
      </rPr>
      <t>後妻</t>
    </r>
    <r>
      <rPr>
        <sz val="12"/>
        <color theme="1"/>
        <rFont val="Calibri"/>
        <family val="2"/>
      </rPr>
      <t>)</t>
    </r>
  </si>
  <si>
    <r>
      <t>1050-1108(59)(</t>
    </r>
    <r>
      <rPr>
        <sz val="12"/>
        <color theme="1"/>
        <rFont val="新細明體"/>
        <family val="1"/>
        <charset val="136"/>
      </rPr>
      <t>張世古</t>
    </r>
    <r>
      <rPr>
        <sz val="12"/>
        <color theme="1"/>
        <rFont val="Calibri"/>
        <family val="2"/>
      </rPr>
      <t>)</t>
    </r>
    <r>
      <rPr>
        <sz val="12"/>
        <color theme="1"/>
        <rFont val="新細明體"/>
        <family val="1"/>
        <charset val="136"/>
      </rPr>
      <t>、</t>
    </r>
    <r>
      <rPr>
        <sz val="12"/>
        <color theme="1"/>
        <rFont val="Calibri"/>
        <family val="2"/>
      </rPr>
      <t>?-1077(</t>
    </r>
    <r>
      <rPr>
        <sz val="12"/>
        <color theme="1"/>
        <rFont val="新細明體"/>
        <family val="1"/>
        <charset val="136"/>
      </rPr>
      <t>李氏，前妻</t>
    </r>
    <r>
      <rPr>
        <sz val="12"/>
        <color theme="1"/>
        <rFont val="Calibri"/>
        <family val="2"/>
      </rPr>
      <t>)</t>
    </r>
    <r>
      <rPr>
        <sz val="12"/>
        <color theme="1"/>
        <rFont val="新細明體"/>
        <family val="1"/>
        <charset val="136"/>
      </rPr>
      <t>、不明</t>
    </r>
    <r>
      <rPr>
        <sz val="12"/>
        <color theme="1"/>
        <rFont val="Calibri"/>
        <family val="2"/>
      </rPr>
      <t>(</t>
    </r>
    <r>
      <rPr>
        <sz val="12"/>
        <color theme="1"/>
        <rFont val="新細明體"/>
        <family val="1"/>
        <charset val="136"/>
      </rPr>
      <t>李氏，後妻</t>
    </r>
    <r>
      <rPr>
        <sz val="12"/>
        <color theme="1"/>
        <rFont val="Calibri"/>
        <family val="2"/>
      </rPr>
      <t>)</t>
    </r>
  </si>
  <si>
    <r>
      <rPr>
        <sz val="12"/>
        <color theme="1"/>
        <rFont val="新細明體"/>
        <family val="1"/>
        <charset val="136"/>
      </rPr>
      <t>張家口市宣化區文物保管所，〈河北宣化遼代壁畫墓〉，《文物》，</t>
    </r>
    <r>
      <rPr>
        <sz val="12"/>
        <color theme="1"/>
        <rFont val="Calibri"/>
        <family val="2"/>
      </rPr>
      <t>1995</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4-28</t>
    </r>
    <r>
      <rPr>
        <sz val="12"/>
        <color theme="1"/>
        <rFont val="新細明體"/>
        <family val="1"/>
        <charset val="136"/>
      </rPr>
      <t>。
河北省文物研究所，《宣化遼墓》，北京：文物出版社，</t>
    </r>
    <r>
      <rPr>
        <sz val="12"/>
        <color theme="1"/>
        <rFont val="Calibri"/>
        <family val="2"/>
      </rPr>
      <t>2001</t>
    </r>
    <r>
      <rPr>
        <sz val="12"/>
        <color theme="1"/>
        <rFont val="新細明體"/>
        <family val="1"/>
        <charset val="136"/>
      </rPr>
      <t>。</t>
    </r>
  </si>
  <si>
    <r>
      <rPr>
        <sz val="12"/>
        <color theme="1"/>
        <rFont val="新細明體"/>
        <family val="1"/>
        <charset val="136"/>
      </rPr>
      <t>河北省張家口市宣化城下八里村</t>
    </r>
    <r>
      <rPr>
        <sz val="12"/>
        <color theme="1"/>
        <rFont val="Calibri"/>
        <family val="2"/>
      </rPr>
      <t>M7</t>
    </r>
  </si>
  <si>
    <r>
      <rPr>
        <sz val="12"/>
        <color theme="1"/>
        <rFont val="新細明體"/>
        <family val="1"/>
        <charset val="136"/>
      </rPr>
      <t>張文藻、賈氏</t>
    </r>
  </si>
  <si>
    <r>
      <t>1029-1074(</t>
    </r>
    <r>
      <rPr>
        <sz val="12"/>
        <color theme="1"/>
        <rFont val="新細明體"/>
        <family val="1"/>
        <charset val="136"/>
      </rPr>
      <t>張文藻</t>
    </r>
    <r>
      <rPr>
        <sz val="12"/>
        <color theme="1"/>
        <rFont val="Calibri"/>
        <family val="2"/>
      </rPr>
      <t>)</t>
    </r>
    <r>
      <rPr>
        <sz val="12"/>
        <color theme="1"/>
        <rFont val="新細明體"/>
        <family val="1"/>
        <charset val="136"/>
      </rPr>
      <t>、不明</t>
    </r>
    <r>
      <rPr>
        <sz val="12"/>
        <color theme="1"/>
        <rFont val="Calibri"/>
        <family val="2"/>
      </rPr>
      <t>(</t>
    </r>
    <r>
      <rPr>
        <sz val="12"/>
        <color theme="1"/>
        <rFont val="新細明體"/>
        <family val="1"/>
        <charset val="136"/>
      </rPr>
      <t>賈氏</t>
    </r>
    <r>
      <rPr>
        <sz val="12"/>
        <color theme="1"/>
        <rFont val="Calibri"/>
        <family val="2"/>
      </rPr>
      <t>)</t>
    </r>
  </si>
  <si>
    <r>
      <rPr>
        <sz val="12"/>
        <color theme="1"/>
        <rFont val="新細明體"/>
        <family val="1"/>
        <charset val="136"/>
      </rPr>
      <t>石墓誌並蓋「張君墓誌</t>
    </r>
    <r>
      <rPr>
        <sz val="12"/>
        <color theme="1"/>
        <rFont val="Calibri"/>
        <family val="2"/>
      </rPr>
      <t>/</t>
    </r>
    <r>
      <rPr>
        <sz val="12"/>
        <color theme="1"/>
        <rFont val="新細明體"/>
        <family val="1"/>
        <charset val="136"/>
      </rPr>
      <t>大遼歸化州清河郡張文藻墓誌銘并序」</t>
    </r>
    <r>
      <rPr>
        <sz val="12"/>
        <color theme="1"/>
        <rFont val="Calibri"/>
        <family val="2"/>
      </rPr>
      <t>1(</t>
    </r>
    <r>
      <rPr>
        <sz val="12"/>
        <color theme="1"/>
        <rFont val="新細明體"/>
        <family val="1"/>
        <charset val="136"/>
      </rPr>
      <t>蓋刻十二生肖像，誌蓋與誌身間墊銅錢</t>
    </r>
    <r>
      <rPr>
        <sz val="12"/>
        <color theme="1"/>
        <rFont val="Calibri"/>
        <family val="2"/>
      </rPr>
      <t>)</t>
    </r>
  </si>
  <si>
    <t>Farmer</t>
  </si>
  <si>
    <r>
      <rPr>
        <sz val="12"/>
        <color theme="1"/>
        <rFont val="新細明體"/>
        <family val="1"/>
        <charset val="136"/>
      </rPr>
      <t>河北省文物研究所、張家口市文物管理處、宣化區文物管理所，〈河北宣化遼張文藻壁畫墓發掘簡報〉，《文物》，</t>
    </r>
    <r>
      <rPr>
        <sz val="12"/>
        <color theme="1"/>
        <rFont val="Calibri"/>
        <family val="2"/>
      </rPr>
      <t>1996</t>
    </r>
    <r>
      <rPr>
        <sz val="12"/>
        <color theme="1"/>
        <rFont val="新細明體"/>
        <family val="1"/>
        <charset val="136"/>
      </rPr>
      <t>年</t>
    </r>
    <r>
      <rPr>
        <sz val="12"/>
        <color theme="1"/>
        <rFont val="Calibri"/>
        <family val="2"/>
      </rPr>
      <t>9</t>
    </r>
    <r>
      <rPr>
        <sz val="12"/>
        <color theme="1"/>
        <rFont val="新細明體"/>
        <family val="1"/>
        <charset val="136"/>
      </rPr>
      <t>期，頁</t>
    </r>
    <r>
      <rPr>
        <sz val="12"/>
        <color theme="1"/>
        <rFont val="Calibri"/>
        <family val="2"/>
      </rPr>
      <t>25-46</t>
    </r>
    <r>
      <rPr>
        <sz val="12"/>
        <color theme="1"/>
        <rFont val="新細明體"/>
        <family val="1"/>
        <charset val="136"/>
      </rPr>
      <t>。
河北省文物研究所，《宣化遼墓》，北京：文物出版社，</t>
    </r>
    <r>
      <rPr>
        <sz val="12"/>
        <color theme="1"/>
        <rFont val="Calibri"/>
        <family val="2"/>
      </rPr>
      <t>2001</t>
    </r>
    <r>
      <rPr>
        <sz val="12"/>
        <color theme="1"/>
        <rFont val="新細明體"/>
        <family val="1"/>
        <charset val="136"/>
      </rPr>
      <t>。</t>
    </r>
  </si>
  <si>
    <r>
      <rPr>
        <sz val="12"/>
        <color theme="1"/>
        <rFont val="新細明體"/>
        <family val="1"/>
        <charset val="136"/>
      </rPr>
      <t>內蒙古巴林左旗查干哈達蘇木遼太祖祖陵陪葬墓</t>
    </r>
    <r>
      <rPr>
        <sz val="12"/>
        <color theme="1"/>
        <rFont val="Calibri"/>
        <family val="2"/>
      </rPr>
      <t>PM1</t>
    </r>
  </si>
  <si>
    <r>
      <rPr>
        <sz val="12"/>
        <color theme="1"/>
        <rFont val="新細明體"/>
        <family val="1"/>
        <charset val="136"/>
      </rPr>
      <t>遼早期</t>
    </r>
  </si>
  <si>
    <r>
      <rPr>
        <sz val="12"/>
        <color theme="1"/>
        <rFont val="新細明體"/>
        <family val="1"/>
        <charset val="136"/>
      </rPr>
      <t>遼皇室</t>
    </r>
  </si>
  <si>
    <r>
      <rPr>
        <sz val="12"/>
        <color theme="1"/>
        <rFont val="新細明體"/>
        <family val="1"/>
        <charset val="136"/>
      </rPr>
      <t>青色砂石墓誌</t>
    </r>
    <r>
      <rPr>
        <sz val="12"/>
        <color theme="1"/>
        <rFont val="Calibri"/>
        <family val="2"/>
      </rPr>
      <t>1(</t>
    </r>
    <r>
      <rPr>
        <sz val="12"/>
        <color theme="1"/>
        <rFont val="新細明體"/>
        <family val="1"/>
        <charset val="136"/>
      </rPr>
      <t>字口內貼金</t>
    </r>
    <r>
      <rPr>
        <sz val="12"/>
        <color theme="1"/>
        <rFont val="Calibri"/>
        <family val="2"/>
      </rPr>
      <t>)</t>
    </r>
    <r>
      <rPr>
        <sz val="12"/>
        <color theme="1"/>
        <rFont val="新細明體"/>
        <family val="1"/>
        <charset val="136"/>
      </rPr>
      <t>、灰色砂石墓誌</t>
    </r>
    <r>
      <rPr>
        <sz val="12"/>
        <color theme="1"/>
        <rFont val="Calibri"/>
        <family val="2"/>
      </rPr>
      <t>1(</t>
    </r>
    <r>
      <rPr>
        <sz val="12"/>
        <color theme="1"/>
        <rFont val="新細明體"/>
        <family val="1"/>
        <charset val="136"/>
      </rPr>
      <t>兩方墓誌均僅存殘片</t>
    </r>
    <r>
      <rPr>
        <sz val="12"/>
        <color theme="1"/>
        <rFont val="Calibri"/>
        <family val="2"/>
      </rPr>
      <t>)</t>
    </r>
  </si>
  <si>
    <r>
      <rPr>
        <sz val="12"/>
        <color theme="1"/>
        <rFont val="新細明體"/>
        <family val="1"/>
        <charset val="136"/>
      </rPr>
      <t>中國社會科學院考古研究所內蒙古第二工作隊、內蒙古文物考古研究所，〈內蒙古巴林左旗遼代祖陵考古發掘的新收獲〉，《考古》，</t>
    </r>
    <r>
      <rPr>
        <sz val="12"/>
        <color theme="1"/>
        <rFont val="Calibri"/>
        <family val="2"/>
      </rPr>
      <t>2008</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3-6</t>
    </r>
    <r>
      <rPr>
        <sz val="12"/>
        <color theme="1"/>
        <rFont val="新細明體"/>
        <family val="1"/>
        <charset val="136"/>
      </rPr>
      <t>。
中國社會科學院考古研究所內蒙古第二工作隊、內蒙古文物考古研究所，〈內蒙古巴林左旗遼代祖陵陵園遺址〉，《考古》，</t>
    </r>
    <r>
      <rPr>
        <sz val="12"/>
        <color theme="1"/>
        <rFont val="Calibri"/>
        <family val="2"/>
      </rPr>
      <t>2009</t>
    </r>
    <r>
      <rPr>
        <sz val="12"/>
        <color theme="1"/>
        <rFont val="新細明體"/>
        <family val="1"/>
        <charset val="136"/>
      </rPr>
      <t>年</t>
    </r>
    <r>
      <rPr>
        <sz val="12"/>
        <color theme="1"/>
        <rFont val="Calibri"/>
        <family val="2"/>
      </rPr>
      <t>7</t>
    </r>
    <r>
      <rPr>
        <sz val="12"/>
        <color theme="1"/>
        <rFont val="新細明體"/>
        <family val="1"/>
        <charset val="136"/>
      </rPr>
      <t>期，頁</t>
    </r>
    <r>
      <rPr>
        <sz val="12"/>
        <color theme="1"/>
        <rFont val="Calibri"/>
        <family val="2"/>
      </rPr>
      <t>46-53</t>
    </r>
    <r>
      <rPr>
        <sz val="12"/>
        <color theme="1"/>
        <rFont val="新細明體"/>
        <family val="1"/>
        <charset val="136"/>
      </rPr>
      <t>。
安家瑤，〈遼祖陵</t>
    </r>
    <r>
      <rPr>
        <sz val="12"/>
        <color theme="1"/>
        <rFont val="Calibri"/>
        <family val="2"/>
      </rPr>
      <t>1</t>
    </r>
    <r>
      <rPr>
        <sz val="12"/>
        <color theme="1"/>
        <rFont val="新細明體"/>
        <family val="1"/>
        <charset val="136"/>
      </rPr>
      <t>號陪葬墓出土玻璃器〉，收入《中國考古學會第</t>
    </r>
    <r>
      <rPr>
        <sz val="12"/>
        <color theme="1"/>
        <rFont val="Calibri"/>
        <family val="2"/>
      </rPr>
      <t>14</t>
    </r>
    <r>
      <rPr>
        <sz val="12"/>
        <color theme="1"/>
        <rFont val="新細明體"/>
        <family val="1"/>
        <charset val="136"/>
      </rPr>
      <t>次年會論文集》，第</t>
    </r>
    <r>
      <rPr>
        <sz val="12"/>
        <color theme="1"/>
        <rFont val="Calibri"/>
        <family val="2"/>
      </rPr>
      <t>14</t>
    </r>
    <r>
      <rPr>
        <sz val="12"/>
        <color theme="1"/>
        <rFont val="新細明體"/>
        <family val="1"/>
        <charset val="136"/>
      </rPr>
      <t>期。北京：文物出版社，</t>
    </r>
    <r>
      <rPr>
        <sz val="12"/>
        <color theme="1"/>
        <rFont val="Calibri"/>
        <family val="2"/>
      </rPr>
      <t>2011</t>
    </r>
    <r>
      <rPr>
        <sz val="12"/>
        <color theme="1"/>
        <rFont val="新細明體"/>
        <family val="1"/>
        <charset val="136"/>
      </rPr>
      <t>，頁</t>
    </r>
    <r>
      <rPr>
        <sz val="12"/>
        <color theme="1"/>
        <rFont val="Calibri"/>
        <family val="2"/>
      </rPr>
      <t>500-508</t>
    </r>
    <r>
      <rPr>
        <sz val="12"/>
        <color theme="1"/>
        <rFont val="新細明體"/>
        <family val="1"/>
        <charset val="136"/>
      </rPr>
      <t>。
中國社會科學院考古研究所內蒙古第二工作隊、內蒙古文物考古研究所，〈內蒙古巴林左旗遼祖陵一號陪葬墓〉，《考古》，</t>
    </r>
    <r>
      <rPr>
        <sz val="12"/>
        <color theme="1"/>
        <rFont val="Calibri"/>
        <family val="2"/>
      </rPr>
      <t>2016</t>
    </r>
    <r>
      <rPr>
        <sz val="12"/>
        <color theme="1"/>
        <rFont val="新細明體"/>
        <family val="1"/>
        <charset val="136"/>
      </rPr>
      <t>年</t>
    </r>
    <r>
      <rPr>
        <sz val="12"/>
        <color theme="1"/>
        <rFont val="Calibri"/>
        <family val="2"/>
      </rPr>
      <t>10</t>
    </r>
    <r>
      <rPr>
        <sz val="12"/>
        <color theme="1"/>
        <rFont val="新細明體"/>
        <family val="1"/>
        <charset val="136"/>
      </rPr>
      <t>期，頁</t>
    </r>
    <r>
      <rPr>
        <sz val="12"/>
        <color theme="1"/>
        <rFont val="Calibri"/>
        <family val="2"/>
      </rPr>
      <t>3-23</t>
    </r>
    <r>
      <rPr>
        <sz val="12"/>
        <color theme="1"/>
        <rFont val="新細明體"/>
        <family val="1"/>
        <charset val="136"/>
      </rPr>
      <t>。</t>
    </r>
  </si>
  <si>
    <r>
      <rPr>
        <sz val="12"/>
        <color theme="1"/>
        <rFont val="新細明體"/>
        <family val="1"/>
        <charset val="136"/>
      </rPr>
      <t>遼西省</t>
    </r>
    <r>
      <rPr>
        <sz val="12"/>
        <color theme="1"/>
        <rFont val="Calibri"/>
        <family val="2"/>
      </rPr>
      <t>(</t>
    </r>
    <r>
      <rPr>
        <sz val="12"/>
        <color theme="1"/>
        <rFont val="新細明體"/>
        <family val="1"/>
        <charset val="136"/>
      </rPr>
      <t>今遼寧</t>
    </r>
    <r>
      <rPr>
        <sz val="12"/>
        <color theme="1"/>
        <rFont val="Calibri"/>
        <family val="2"/>
      </rPr>
      <t>)</t>
    </r>
    <r>
      <rPr>
        <sz val="12"/>
        <color theme="1"/>
        <rFont val="新細明體"/>
        <family val="1"/>
        <charset val="136"/>
      </rPr>
      <t>錦西縣江家屯西孤山</t>
    </r>
  </si>
  <si>
    <r>
      <rPr>
        <sz val="12"/>
        <color theme="1"/>
        <rFont val="新細明體"/>
        <family val="1"/>
        <charset val="136"/>
      </rPr>
      <t>葬於大安五年十二月二十五日</t>
    </r>
  </si>
  <si>
    <r>
      <rPr>
        <sz val="12"/>
        <color theme="1"/>
        <rFont val="新細明體"/>
        <family val="1"/>
        <charset val="136"/>
      </rPr>
      <t>蕭孝忠</t>
    </r>
  </si>
  <si>
    <r>
      <rPr>
        <sz val="12"/>
        <color theme="1"/>
        <rFont val="新細明體"/>
        <family val="1"/>
        <charset val="136"/>
      </rPr>
      <t>石墓誌並蓋</t>
    </r>
    <r>
      <rPr>
        <sz val="12"/>
        <color theme="1"/>
        <rFont val="Calibri"/>
        <family val="2"/>
      </rPr>
      <t>1(</t>
    </r>
    <r>
      <rPr>
        <sz val="12"/>
        <color theme="1"/>
        <rFont val="新細明體"/>
        <family val="1"/>
        <charset val="136"/>
      </rPr>
      <t>雙語：蓋內為漢文，誌石為契丹文</t>
    </r>
    <r>
      <rPr>
        <sz val="12"/>
        <color theme="1"/>
        <rFont val="Calibri"/>
        <family val="2"/>
      </rPr>
      <t>)</t>
    </r>
  </si>
  <si>
    <r>
      <rPr>
        <sz val="12"/>
        <color theme="1"/>
        <rFont val="新細明體"/>
        <family val="1"/>
        <charset val="136"/>
      </rPr>
      <t>乾寧軍火師静江軍節度使</t>
    </r>
  </si>
  <si>
    <r>
      <rPr>
        <sz val="12"/>
        <color theme="1"/>
        <rFont val="新細明體"/>
        <family val="1"/>
        <charset val="136"/>
      </rPr>
      <t>雁羽，〈錦西西孤山遼蕭孝忠墓清理簡報〉，《考古》，</t>
    </r>
    <r>
      <rPr>
        <sz val="12"/>
        <color theme="1"/>
        <rFont val="Calibri"/>
        <family val="2"/>
      </rPr>
      <t>1960</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34-35</t>
    </r>
    <r>
      <rPr>
        <sz val="12"/>
        <color theme="1"/>
        <rFont val="新細明體"/>
        <family val="1"/>
        <charset val="136"/>
      </rPr>
      <t>。
劉謙，〈遼寧錦西西孤山出土的遼墓墓志〉，《考古通訊》，</t>
    </r>
    <r>
      <rPr>
        <sz val="12"/>
        <color theme="1"/>
        <rFont val="Calibri"/>
        <family val="2"/>
      </rPr>
      <t>1956</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71</t>
    </r>
    <r>
      <rPr>
        <sz val="12"/>
        <color theme="1"/>
        <rFont val="新細明體"/>
        <family val="1"/>
        <charset val="136"/>
      </rPr>
      <t>。</t>
    </r>
  </si>
  <si>
    <r>
      <rPr>
        <sz val="12"/>
        <color theme="1"/>
        <rFont val="新細明體"/>
        <family val="1"/>
        <charset val="136"/>
      </rPr>
      <t>遼寧省義縣清河門西山村</t>
    </r>
    <r>
      <rPr>
        <sz val="12"/>
        <color theme="1"/>
        <rFont val="Calibri"/>
        <family val="2"/>
      </rPr>
      <t>M2</t>
    </r>
  </si>
  <si>
    <r>
      <rPr>
        <sz val="12"/>
        <color theme="1"/>
        <rFont val="新細明體"/>
        <family val="1"/>
        <charset val="136"/>
      </rPr>
      <t>道宗清寧三年</t>
    </r>
    <r>
      <rPr>
        <sz val="12"/>
        <color theme="1"/>
        <rFont val="Calibri"/>
        <family val="2"/>
      </rPr>
      <t>(</t>
    </r>
    <r>
      <rPr>
        <sz val="12"/>
        <color theme="1"/>
        <rFont val="新細明體"/>
        <family val="1"/>
        <charset val="136"/>
      </rPr>
      <t>墓誌</t>
    </r>
    <r>
      <rPr>
        <sz val="12"/>
        <color theme="1"/>
        <rFont val="Calibri"/>
        <family val="2"/>
      </rPr>
      <t>)</t>
    </r>
  </si>
  <si>
    <r>
      <rPr>
        <sz val="12"/>
        <color theme="1"/>
        <rFont val="新細明體"/>
        <family val="1"/>
        <charset val="136"/>
      </rPr>
      <t>蕭氏族墓</t>
    </r>
  </si>
  <si>
    <r>
      <rPr>
        <sz val="12"/>
        <color theme="1"/>
        <rFont val="新細明體"/>
        <family val="1"/>
        <charset val="136"/>
      </rPr>
      <t>石墓誌並蓋「□□□</t>
    </r>
    <r>
      <rPr>
        <sz val="12"/>
        <color theme="1"/>
        <rFont val="Calibri"/>
        <family val="2"/>
      </rPr>
      <t>...</t>
    </r>
    <r>
      <rPr>
        <sz val="12"/>
        <color theme="1"/>
        <rFont val="新細明體"/>
        <family val="1"/>
        <charset val="136"/>
      </rPr>
      <t>」</t>
    </r>
    <r>
      <rPr>
        <sz val="12"/>
        <color theme="1"/>
        <rFont val="Calibri"/>
        <family val="2"/>
      </rPr>
      <t>1(</t>
    </r>
    <r>
      <rPr>
        <sz val="12"/>
        <color theme="1"/>
        <rFont val="新細明體"/>
        <family val="1"/>
        <charset val="136"/>
      </rPr>
      <t>契丹大字，已破碎</t>
    </r>
    <r>
      <rPr>
        <sz val="12"/>
        <color theme="1"/>
        <rFont val="Calibri"/>
        <family val="2"/>
      </rPr>
      <t>)</t>
    </r>
  </si>
  <si>
    <r>
      <rPr>
        <sz val="12"/>
        <color theme="1"/>
        <rFont val="新細明體"/>
        <family val="1"/>
        <charset val="136"/>
      </rPr>
      <t>〈遼西省義縣清河門西山村「遼佐移離畢蕭相公」族墓發掘工作報告〉，《文物》，</t>
    </r>
    <r>
      <rPr>
        <sz val="12"/>
        <color theme="1"/>
        <rFont val="Calibri"/>
        <family val="2"/>
      </rPr>
      <t>1951</t>
    </r>
    <r>
      <rPr>
        <sz val="12"/>
        <color theme="1"/>
        <rFont val="新細明體"/>
        <family val="1"/>
        <charset val="136"/>
      </rPr>
      <t>年</t>
    </r>
    <r>
      <rPr>
        <sz val="12"/>
        <color theme="1"/>
        <rFont val="Calibri"/>
        <family val="2"/>
      </rPr>
      <t>9</t>
    </r>
    <r>
      <rPr>
        <sz val="12"/>
        <color theme="1"/>
        <rFont val="新細明體"/>
        <family val="1"/>
        <charset val="136"/>
      </rPr>
      <t>期，頁</t>
    </r>
    <r>
      <rPr>
        <sz val="12"/>
        <color theme="1"/>
        <rFont val="Calibri"/>
        <family val="2"/>
      </rPr>
      <t>111-119</t>
    </r>
    <r>
      <rPr>
        <sz val="12"/>
        <color theme="1"/>
        <rFont val="新細明體"/>
        <family val="1"/>
        <charset val="136"/>
      </rPr>
      <t>。
李文信，〈義縣清河門遼墓發掘報告〉，《考古學報》，</t>
    </r>
    <r>
      <rPr>
        <sz val="12"/>
        <color theme="1"/>
        <rFont val="Calibri"/>
        <family val="2"/>
      </rPr>
      <t>1954</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163-202</t>
    </r>
    <r>
      <rPr>
        <sz val="12"/>
        <color theme="1"/>
        <rFont val="新細明體"/>
        <family val="1"/>
        <charset val="136"/>
      </rPr>
      <t>。
厲鼎煃，〈義縣出土契丹文墓志銘考釋〉，《考古學報》，</t>
    </r>
    <r>
      <rPr>
        <sz val="12"/>
        <color theme="1"/>
        <rFont val="Calibri"/>
        <family val="2"/>
      </rPr>
      <t>1954</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203-211</t>
    </r>
    <r>
      <rPr>
        <sz val="12"/>
        <color theme="1"/>
        <rFont val="新細明體"/>
        <family val="1"/>
        <charset val="136"/>
      </rPr>
      <t>。
閻文儒，〈遼西省義縣清河門附近遼墓的發掘簡報〉，《文物》，</t>
    </r>
    <r>
      <rPr>
        <sz val="12"/>
        <color theme="1"/>
        <rFont val="Calibri"/>
        <family val="2"/>
      </rPr>
      <t>1951</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36-42</t>
    </r>
    <r>
      <rPr>
        <sz val="12"/>
        <color theme="1"/>
        <rFont val="新細明體"/>
        <family val="1"/>
        <charset val="136"/>
      </rPr>
      <t>。</t>
    </r>
  </si>
  <si>
    <r>
      <rPr>
        <sz val="12"/>
        <color theme="1"/>
        <rFont val="新細明體"/>
        <family val="1"/>
        <charset val="136"/>
      </rPr>
      <t>遼寧義縣清河門西山村</t>
    </r>
    <r>
      <rPr>
        <sz val="12"/>
        <color theme="1"/>
        <rFont val="Calibri"/>
        <family val="2"/>
      </rPr>
      <t>M1</t>
    </r>
  </si>
  <si>
    <r>
      <rPr>
        <sz val="12"/>
        <color theme="1"/>
        <rFont val="新細明體"/>
        <family val="1"/>
        <charset val="136"/>
      </rPr>
      <t>遼</t>
    </r>
  </si>
  <si>
    <r>
      <rPr>
        <sz val="12"/>
        <color theme="1"/>
        <rFont val="新細明體"/>
        <family val="1"/>
        <charset val="136"/>
      </rPr>
      <t>佐移離畢蕭相公、不明</t>
    </r>
  </si>
  <si>
    <r>
      <rPr>
        <sz val="12"/>
        <color theme="1"/>
        <rFont val="新細明體"/>
        <family val="1"/>
        <charset val="136"/>
      </rPr>
      <t>石墓誌並蓋「佐移離畢蕭相公墓誌銘」</t>
    </r>
    <r>
      <rPr>
        <sz val="12"/>
        <color theme="1"/>
        <rFont val="Calibri"/>
        <family val="2"/>
      </rPr>
      <t>1(</t>
    </r>
    <r>
      <rPr>
        <sz val="12"/>
        <color theme="1"/>
        <rFont val="新細明體"/>
        <family val="1"/>
        <charset val="136"/>
      </rPr>
      <t>已破碎</t>
    </r>
    <r>
      <rPr>
        <sz val="12"/>
        <color theme="1"/>
        <rFont val="Calibri"/>
        <family val="2"/>
      </rPr>
      <t>)</t>
    </r>
  </si>
  <si>
    <r>
      <rPr>
        <sz val="12"/>
        <color theme="1"/>
        <rFont val="新細明體"/>
        <family val="1"/>
        <charset val="136"/>
      </rPr>
      <t>同政事門下平章事、□水郡夫人</t>
    </r>
  </si>
  <si>
    <r>
      <rPr>
        <sz val="12"/>
        <color theme="1"/>
        <rFont val="新細明體"/>
        <family val="1"/>
        <charset val="136"/>
      </rPr>
      <t>〈遼西省義縣清河門西山村「遼佐移離畢蕭相公」族墓發掘工作報告〉，《文物》，</t>
    </r>
    <r>
      <rPr>
        <sz val="12"/>
        <color theme="1"/>
        <rFont val="Calibri"/>
        <family val="2"/>
      </rPr>
      <t>1951</t>
    </r>
    <r>
      <rPr>
        <sz val="12"/>
        <color theme="1"/>
        <rFont val="新細明體"/>
        <family val="1"/>
        <charset val="136"/>
      </rPr>
      <t>年</t>
    </r>
    <r>
      <rPr>
        <sz val="12"/>
        <color theme="1"/>
        <rFont val="Calibri"/>
        <family val="2"/>
      </rPr>
      <t>9</t>
    </r>
    <r>
      <rPr>
        <sz val="12"/>
        <color theme="1"/>
        <rFont val="新細明體"/>
        <family val="1"/>
        <charset val="136"/>
      </rPr>
      <t>期，頁</t>
    </r>
    <r>
      <rPr>
        <sz val="12"/>
        <color theme="1"/>
        <rFont val="Calibri"/>
        <family val="2"/>
      </rPr>
      <t>111-119</t>
    </r>
    <r>
      <rPr>
        <sz val="12"/>
        <color theme="1"/>
        <rFont val="新細明體"/>
        <family val="1"/>
        <charset val="136"/>
      </rPr>
      <t>。
李文信，〈義縣清河門遼墓發掘報告〉，《考古學報》，</t>
    </r>
    <r>
      <rPr>
        <sz val="12"/>
        <color theme="1"/>
        <rFont val="Calibri"/>
        <family val="2"/>
      </rPr>
      <t>1954</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163-202</t>
    </r>
    <r>
      <rPr>
        <sz val="12"/>
        <color theme="1"/>
        <rFont val="新細明體"/>
        <family val="1"/>
        <charset val="136"/>
      </rPr>
      <t>。
閻文儒，〈遼西省義縣清河門附近遼墓的發掘簡報〉，《文物》，</t>
    </r>
    <r>
      <rPr>
        <sz val="12"/>
        <color theme="1"/>
        <rFont val="Calibri"/>
        <family val="2"/>
      </rPr>
      <t>1951</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36-42</t>
    </r>
    <r>
      <rPr>
        <sz val="12"/>
        <color theme="1"/>
        <rFont val="新細明體"/>
        <family val="1"/>
        <charset val="136"/>
      </rPr>
      <t>。</t>
    </r>
  </si>
  <si>
    <r>
      <rPr>
        <sz val="12"/>
        <color theme="1"/>
        <rFont val="新細明體"/>
        <family val="1"/>
        <charset val="136"/>
      </rPr>
      <t>遼寧省朝陽縣南雙廟鄉八道河子村王墳溝</t>
    </r>
  </si>
  <si>
    <r>
      <rPr>
        <sz val="12"/>
        <color theme="1"/>
        <rFont val="新細明體"/>
        <family val="1"/>
        <charset val="136"/>
      </rPr>
      <t>葬於遼大安三年</t>
    </r>
  </si>
  <si>
    <r>
      <rPr>
        <sz val="12"/>
        <color theme="1"/>
        <rFont val="新細明體"/>
        <family val="1"/>
        <charset val="136"/>
      </rPr>
      <t>茹雄文</t>
    </r>
  </si>
  <si>
    <t>1035-1087(53)</t>
  </si>
  <si>
    <r>
      <rPr>
        <sz val="12"/>
        <color theme="1"/>
        <rFont val="新細明體"/>
        <family val="1"/>
        <charset val="136"/>
      </rPr>
      <t>青砂岩質墓誌並蓋「故同知太傅墓誌」</t>
    </r>
    <r>
      <rPr>
        <sz val="12"/>
        <color theme="1"/>
        <rFont val="Calibri"/>
        <family val="2"/>
      </rPr>
      <t>1</t>
    </r>
  </si>
  <si>
    <r>
      <rPr>
        <sz val="12"/>
        <color theme="1"/>
        <rFont val="新細明體"/>
        <family val="1"/>
        <charset val="136"/>
      </rPr>
      <t>同知太傅</t>
    </r>
  </si>
  <si>
    <r>
      <rPr>
        <sz val="12"/>
        <color theme="1"/>
        <rFont val="新細明體"/>
        <family val="1"/>
        <charset val="136"/>
      </rPr>
      <t>杜曉紅，〈遼寧朝陽縣發現遼代茹雄文墓志〉，《遼寧省博物館館刊》，</t>
    </r>
    <r>
      <rPr>
        <sz val="12"/>
        <color theme="1"/>
        <rFont val="Calibri"/>
        <family val="2"/>
      </rPr>
      <t>2</t>
    </r>
    <r>
      <rPr>
        <sz val="12"/>
        <color theme="1"/>
        <rFont val="新細明體"/>
        <family val="1"/>
        <charset val="136"/>
      </rPr>
      <t>，</t>
    </r>
    <r>
      <rPr>
        <sz val="12"/>
        <color theme="1"/>
        <rFont val="Calibri"/>
        <family val="2"/>
      </rPr>
      <t>2007</t>
    </r>
    <r>
      <rPr>
        <sz val="12"/>
        <color theme="1"/>
        <rFont val="新細明體"/>
        <family val="1"/>
        <charset val="136"/>
      </rPr>
      <t>年，頁</t>
    </r>
    <r>
      <rPr>
        <sz val="12"/>
        <color theme="1"/>
        <rFont val="Calibri"/>
        <family val="2"/>
      </rPr>
      <t>249-251</t>
    </r>
    <r>
      <rPr>
        <sz val="12"/>
        <color theme="1"/>
        <rFont val="新細明體"/>
        <family val="1"/>
        <charset val="136"/>
      </rPr>
      <t>。</t>
    </r>
  </si>
  <si>
    <r>
      <rPr>
        <sz val="12"/>
        <color theme="1"/>
        <rFont val="新細明體"/>
        <family val="1"/>
        <charset val="136"/>
      </rPr>
      <t>遼寧省阜新縣八家子鄉燒鍋營子村</t>
    </r>
  </si>
  <si>
    <r>
      <rPr>
        <sz val="12"/>
        <color theme="1"/>
        <rFont val="新細明體"/>
        <family val="1"/>
        <charset val="136"/>
      </rPr>
      <t>卒於清寧四年</t>
    </r>
  </si>
  <si>
    <r>
      <rPr>
        <sz val="12"/>
        <color theme="1"/>
        <rFont val="新細明體"/>
        <family val="1"/>
        <charset val="136"/>
      </rPr>
      <t>蕭旻</t>
    </r>
  </si>
  <si>
    <t>1015-1058(44)</t>
  </si>
  <si>
    <r>
      <rPr>
        <sz val="12"/>
        <color theme="1"/>
        <rFont val="新細明體"/>
        <family val="1"/>
        <charset val="136"/>
      </rPr>
      <t>后族蕭思溫家族</t>
    </r>
  </si>
  <si>
    <r>
      <rPr>
        <sz val="12"/>
        <color theme="1"/>
        <rFont val="新細明體"/>
        <family val="1"/>
        <charset val="136"/>
      </rPr>
      <t>石墓誌並蓋「蕭公墓誌</t>
    </r>
    <r>
      <rPr>
        <sz val="12"/>
        <color theme="1"/>
        <rFont val="Calibri"/>
        <family val="2"/>
      </rPr>
      <t>/</t>
    </r>
    <r>
      <rPr>
        <sz val="12"/>
        <color theme="1"/>
        <rFont val="新細明體"/>
        <family val="1"/>
        <charset val="136"/>
      </rPr>
      <t>故彰愍宮漢兒渤海都部署特授銀青崇祿大夫檢校司徒兼御史大夫上護國封蘭陵縣開國子食邑五百戶蕭公墓誌銘」</t>
    </r>
    <r>
      <rPr>
        <sz val="12"/>
        <color theme="1"/>
        <rFont val="Calibri"/>
        <family val="2"/>
      </rPr>
      <t>1</t>
    </r>
  </si>
  <si>
    <r>
      <rPr>
        <sz val="12"/>
        <color theme="1"/>
        <rFont val="新細明體"/>
        <family val="1"/>
        <charset val="136"/>
      </rPr>
      <t>彰愍宮漢兒渤海都部署特授銀青崇祿大夫檢校司徒兼御史大夫上護國封蘭陵縣開國子食邑五百戶</t>
    </r>
  </si>
  <si>
    <r>
      <rPr>
        <sz val="12"/>
        <color theme="1"/>
        <rFont val="新細明體"/>
        <family val="1"/>
        <charset val="136"/>
      </rPr>
      <t>穆啟文、李宇峰，〈遼寧省阜新縣遼蕭旻墓發掘簡報〉，收入《遼金歷史與考古》，第</t>
    </r>
    <r>
      <rPr>
        <sz val="12"/>
        <color theme="1"/>
        <rFont val="Calibri"/>
        <family val="2"/>
      </rPr>
      <t>2</t>
    </r>
    <r>
      <rPr>
        <sz val="12"/>
        <color theme="1"/>
        <rFont val="新細明體"/>
        <family val="1"/>
        <charset val="136"/>
      </rPr>
      <t>期。瀋陽：遼寧教育出版社，</t>
    </r>
    <r>
      <rPr>
        <sz val="12"/>
        <color theme="1"/>
        <rFont val="Calibri"/>
        <family val="2"/>
      </rPr>
      <t>2010</t>
    </r>
    <r>
      <rPr>
        <sz val="12"/>
        <color theme="1"/>
        <rFont val="新細明體"/>
        <family val="1"/>
        <charset val="136"/>
      </rPr>
      <t>，頁</t>
    </r>
    <r>
      <rPr>
        <sz val="12"/>
        <color theme="1"/>
        <rFont val="Calibri"/>
        <family val="2"/>
      </rPr>
      <t>15-21</t>
    </r>
    <r>
      <rPr>
        <sz val="12"/>
        <color theme="1"/>
        <rFont val="新細明體"/>
        <family val="1"/>
        <charset val="136"/>
      </rPr>
      <t>。</t>
    </r>
  </si>
  <si>
    <r>
      <rPr>
        <sz val="12"/>
        <color theme="1"/>
        <rFont val="新細明體"/>
        <family val="1"/>
        <charset val="136"/>
      </rPr>
      <t>遼寧省朝陽市龍城區姑營子村</t>
    </r>
    <r>
      <rPr>
        <sz val="12"/>
        <color theme="1"/>
        <rFont val="Calibri"/>
        <family val="2"/>
      </rPr>
      <t>M4</t>
    </r>
  </si>
  <si>
    <r>
      <rPr>
        <sz val="12"/>
        <color theme="1"/>
        <rFont val="新細明體"/>
        <family val="1"/>
        <charset val="136"/>
      </rPr>
      <t>合葬於保寧二年十月十七日乙酉</t>
    </r>
  </si>
  <si>
    <r>
      <rPr>
        <sz val="12"/>
        <color theme="1"/>
        <rFont val="新細明體"/>
        <family val="1"/>
        <charset val="136"/>
      </rPr>
      <t>耿崇美、耶律氏</t>
    </r>
  </si>
  <si>
    <r>
      <t>893-948(56)(</t>
    </r>
    <r>
      <rPr>
        <sz val="12"/>
        <color theme="1"/>
        <rFont val="新細明體"/>
        <family val="1"/>
        <charset val="136"/>
      </rPr>
      <t>耿崇美</t>
    </r>
    <r>
      <rPr>
        <sz val="12"/>
        <color theme="1"/>
        <rFont val="Calibri"/>
        <family val="2"/>
      </rPr>
      <t>)</t>
    </r>
    <r>
      <rPr>
        <sz val="12"/>
        <color theme="1"/>
        <rFont val="新細明體"/>
        <family val="1"/>
        <charset val="136"/>
      </rPr>
      <t>、</t>
    </r>
    <r>
      <rPr>
        <sz val="12"/>
        <color theme="1"/>
        <rFont val="Calibri"/>
        <family val="2"/>
      </rPr>
      <t>916-970(55)(</t>
    </r>
    <r>
      <rPr>
        <sz val="12"/>
        <color theme="1"/>
        <rFont val="新細明體"/>
        <family val="1"/>
        <charset val="136"/>
      </rPr>
      <t>耶律氏</t>
    </r>
    <r>
      <rPr>
        <sz val="12"/>
        <color theme="1"/>
        <rFont val="Calibri"/>
        <family val="2"/>
      </rPr>
      <t>)</t>
    </r>
  </si>
  <si>
    <r>
      <rPr>
        <sz val="12"/>
        <color theme="1"/>
        <rFont val="新細明體"/>
        <family val="1"/>
        <charset val="136"/>
      </rPr>
      <t>耿氏家族，耿紹紀</t>
    </r>
    <r>
      <rPr>
        <sz val="12"/>
        <color theme="1"/>
        <rFont val="Calibri"/>
        <family val="2"/>
      </rPr>
      <t>(</t>
    </r>
    <r>
      <rPr>
        <sz val="12"/>
        <color theme="1"/>
        <rFont val="新細明體"/>
        <family val="1"/>
        <charset val="136"/>
      </rPr>
      <t>子</t>
    </r>
    <r>
      <rPr>
        <sz val="12"/>
        <color theme="1"/>
        <rFont val="Calibri"/>
        <family val="2"/>
      </rPr>
      <t>)</t>
    </r>
    <r>
      <rPr>
        <sz val="12"/>
        <color theme="1"/>
        <rFont val="新細明體"/>
        <family val="1"/>
        <charset val="136"/>
      </rPr>
      <t>、耿延毅</t>
    </r>
    <r>
      <rPr>
        <sz val="12"/>
        <color theme="1"/>
        <rFont val="Calibri"/>
        <family val="2"/>
      </rPr>
      <t>(</t>
    </r>
    <r>
      <rPr>
        <sz val="12"/>
        <color theme="1"/>
        <rFont val="新細明體"/>
        <family val="1"/>
        <charset val="136"/>
      </rPr>
      <t>孫，</t>
    </r>
    <r>
      <rPr>
        <sz val="12"/>
        <color theme="1"/>
        <rFont val="Calibri"/>
        <family val="2"/>
      </rPr>
      <t>T4389)</t>
    </r>
    <r>
      <rPr>
        <sz val="12"/>
        <color theme="1"/>
        <rFont val="新細明體"/>
        <family val="1"/>
        <charset val="136"/>
      </rPr>
      <t>、耿知新</t>
    </r>
    <r>
      <rPr>
        <sz val="12"/>
        <color theme="1"/>
        <rFont val="Calibri"/>
        <family val="2"/>
      </rPr>
      <t>(</t>
    </r>
    <r>
      <rPr>
        <sz val="12"/>
        <color theme="1"/>
        <rFont val="新細明體"/>
        <family val="1"/>
        <charset val="136"/>
      </rPr>
      <t>曾孫，</t>
    </r>
    <r>
      <rPr>
        <sz val="12"/>
        <color theme="1"/>
        <rFont val="Calibri"/>
        <family val="2"/>
      </rPr>
      <t>T4388)</t>
    </r>
  </si>
  <si>
    <r>
      <rPr>
        <sz val="12"/>
        <color theme="1"/>
        <rFont val="新細明體"/>
        <family val="1"/>
        <charset val="136"/>
      </rPr>
      <t>石墓誌並蓋「大契丹故武定軍節度使檢校太師贈同政門下平章事耿公墓誌銘并序」</t>
    </r>
    <r>
      <rPr>
        <sz val="12"/>
        <color theme="1"/>
        <rFont val="Calibri"/>
        <family val="2"/>
      </rPr>
      <t>1(</t>
    </r>
    <r>
      <rPr>
        <sz val="12"/>
        <color theme="1"/>
        <rFont val="新細明體"/>
        <family val="1"/>
        <charset val="136"/>
      </rPr>
      <t>陰刻楷書，已碎經拼</t>
    </r>
    <r>
      <rPr>
        <sz val="12"/>
        <color theme="1"/>
        <rFont val="Calibri"/>
        <family val="2"/>
      </rPr>
      <t>)</t>
    </r>
  </si>
  <si>
    <r>
      <rPr>
        <sz val="12"/>
        <color theme="1"/>
        <rFont val="新細明體"/>
        <family val="1"/>
        <charset val="136"/>
      </rPr>
      <t>武定軍節度使、衛國夫人</t>
    </r>
  </si>
  <si>
    <r>
      <rPr>
        <sz val="12"/>
        <color theme="1"/>
        <rFont val="新細明體"/>
        <family val="1"/>
        <charset val="136"/>
      </rPr>
      <t>朝陽博物館、朝陽市城區博物館，〈遼寧朝陽市姑營子遼代耿氏家族</t>
    </r>
    <r>
      <rPr>
        <sz val="12"/>
        <color theme="1"/>
        <rFont val="Calibri"/>
        <family val="2"/>
      </rPr>
      <t>3</t>
    </r>
    <r>
      <rPr>
        <sz val="12"/>
        <color theme="1"/>
        <rFont val="新細明體"/>
        <family val="1"/>
        <charset val="136"/>
      </rPr>
      <t>、</t>
    </r>
    <r>
      <rPr>
        <sz val="12"/>
        <color theme="1"/>
        <rFont val="Calibri"/>
        <family val="2"/>
      </rPr>
      <t>4</t>
    </r>
    <r>
      <rPr>
        <sz val="12"/>
        <color theme="1"/>
        <rFont val="新細明體"/>
        <family val="1"/>
        <charset val="136"/>
      </rPr>
      <t>號墓發掘簡報〉，《考古》，</t>
    </r>
    <r>
      <rPr>
        <sz val="12"/>
        <color theme="1"/>
        <rFont val="Calibri"/>
        <family val="2"/>
      </rPr>
      <t>2011</t>
    </r>
    <r>
      <rPr>
        <sz val="12"/>
        <color theme="1"/>
        <rFont val="新細明體"/>
        <family val="1"/>
        <charset val="136"/>
      </rPr>
      <t>年</t>
    </r>
    <r>
      <rPr>
        <sz val="12"/>
        <color theme="1"/>
        <rFont val="Calibri"/>
        <family val="2"/>
      </rPr>
      <t>8</t>
    </r>
    <r>
      <rPr>
        <sz val="12"/>
        <color theme="1"/>
        <rFont val="新細明體"/>
        <family val="1"/>
        <charset val="136"/>
      </rPr>
      <t>期，頁</t>
    </r>
    <r>
      <rPr>
        <sz val="12"/>
        <color theme="1"/>
        <rFont val="Calibri"/>
        <family val="2"/>
      </rPr>
      <t>31-45</t>
    </r>
    <r>
      <rPr>
        <sz val="12"/>
        <color theme="1"/>
        <rFont val="新細明體"/>
        <family val="1"/>
        <charset val="136"/>
      </rPr>
      <t>。
張力、韓國祥，〈遼〈耿崇美墓志考〉〉，《遼寧省博物館館刊》，</t>
    </r>
    <r>
      <rPr>
        <sz val="12"/>
        <color theme="1"/>
        <rFont val="Calibri"/>
        <family val="2"/>
      </rPr>
      <t>1</t>
    </r>
    <r>
      <rPr>
        <sz val="12"/>
        <color theme="1"/>
        <rFont val="新細明體"/>
        <family val="1"/>
        <charset val="136"/>
      </rPr>
      <t>，</t>
    </r>
    <r>
      <rPr>
        <sz val="12"/>
        <color theme="1"/>
        <rFont val="Calibri"/>
        <family val="2"/>
      </rPr>
      <t>2006</t>
    </r>
    <r>
      <rPr>
        <sz val="12"/>
        <color theme="1"/>
        <rFont val="新細明體"/>
        <family val="1"/>
        <charset val="136"/>
      </rPr>
      <t>年，頁</t>
    </r>
    <r>
      <rPr>
        <sz val="12"/>
        <color theme="1"/>
        <rFont val="Calibri"/>
        <family val="2"/>
      </rPr>
      <t>130-138</t>
    </r>
    <r>
      <rPr>
        <sz val="12"/>
        <color theme="1"/>
        <rFont val="新細明體"/>
        <family val="1"/>
        <charset val="136"/>
      </rPr>
      <t>。
李宇峰，〈遼代墓志校勘補述四例〉，《遼寧省博物館館刊》，</t>
    </r>
    <r>
      <rPr>
        <sz val="12"/>
        <color theme="1"/>
        <rFont val="Calibri"/>
        <family val="2"/>
      </rPr>
      <t>3</t>
    </r>
    <r>
      <rPr>
        <sz val="12"/>
        <color theme="1"/>
        <rFont val="新細明體"/>
        <family val="1"/>
        <charset val="136"/>
      </rPr>
      <t>，</t>
    </r>
    <r>
      <rPr>
        <sz val="12"/>
        <color theme="1"/>
        <rFont val="Calibri"/>
        <family val="2"/>
      </rPr>
      <t>2008</t>
    </r>
    <r>
      <rPr>
        <sz val="12"/>
        <color theme="1"/>
        <rFont val="新細明體"/>
        <family val="1"/>
        <charset val="136"/>
      </rPr>
      <t>年，頁</t>
    </r>
    <r>
      <rPr>
        <sz val="12"/>
        <color theme="1"/>
        <rFont val="Calibri"/>
        <family val="2"/>
      </rPr>
      <t>221-232</t>
    </r>
    <r>
      <rPr>
        <sz val="12"/>
        <color theme="1"/>
        <rFont val="新細明體"/>
        <family val="1"/>
        <charset val="136"/>
      </rPr>
      <t>。</t>
    </r>
  </si>
  <si>
    <r>
      <rPr>
        <sz val="12"/>
        <color theme="1"/>
        <rFont val="新細明體"/>
        <family val="1"/>
        <charset val="136"/>
      </rPr>
      <t>內蒙古赤峰翁牛特旗烏丹鎮包莫圖嘎查山谷</t>
    </r>
  </si>
  <si>
    <r>
      <rPr>
        <sz val="12"/>
        <color theme="1"/>
        <rFont val="新細明體"/>
        <family val="1"/>
        <charset val="136"/>
      </rPr>
      <t>卒於重熙十四年</t>
    </r>
  </si>
  <si>
    <r>
      <rPr>
        <sz val="12"/>
        <color theme="1"/>
        <rFont val="新細明體"/>
        <family val="1"/>
        <charset val="136"/>
      </rPr>
      <t>蕭德順</t>
    </r>
  </si>
  <si>
    <t>988-1045(58)</t>
  </si>
  <si>
    <r>
      <rPr>
        <sz val="12"/>
        <color theme="1"/>
        <rFont val="新細明體"/>
        <family val="1"/>
        <charset val="136"/>
      </rPr>
      <t>青砂岩墓誌「大契丹國故前南宰相，義成軍節度滑濮等州觀察處置等使，特進檢校太師同中書門下平章事知左夷離畢事，使持節滑州諸軍事行滑州刺史，上柱國蘭陵郡開國公，食邑四千戶食實封肆伯戶蕭公墓誌銘并序」</t>
    </r>
    <r>
      <rPr>
        <sz val="12"/>
        <color theme="1"/>
        <rFont val="Calibri"/>
        <family val="2"/>
      </rPr>
      <t>1</t>
    </r>
  </si>
  <si>
    <r>
      <rPr>
        <sz val="12"/>
        <color theme="1"/>
        <rFont val="新細明體"/>
        <family val="1"/>
        <charset val="136"/>
      </rPr>
      <t>大契丹國前南宰相</t>
    </r>
  </si>
  <si>
    <r>
      <rPr>
        <sz val="12"/>
        <color theme="1"/>
        <rFont val="新細明體"/>
        <family val="1"/>
        <charset val="136"/>
      </rPr>
      <t>李俊義、張夢雪，〈《遼蕭德順墓誌銘》考釋〉，《中國國家博物館館刊》，</t>
    </r>
    <r>
      <rPr>
        <sz val="12"/>
        <color theme="1"/>
        <rFont val="Calibri"/>
        <family val="2"/>
      </rPr>
      <t>2016</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65-72</t>
    </r>
    <r>
      <rPr>
        <sz val="12"/>
        <color theme="1"/>
        <rFont val="新細明體"/>
        <family val="1"/>
        <charset val="136"/>
      </rPr>
      <t>。</t>
    </r>
  </si>
  <si>
    <r>
      <rPr>
        <sz val="12"/>
        <color theme="1"/>
        <rFont val="新細明體"/>
        <family val="1"/>
        <charset val="136"/>
      </rPr>
      <t>內蒙古巴林左旗小西溝盤羊溝</t>
    </r>
  </si>
  <si>
    <r>
      <rPr>
        <sz val="12"/>
        <color theme="1"/>
        <rFont val="新細明體"/>
        <family val="1"/>
        <charset val="136"/>
      </rPr>
      <t>葬於會同六年七月二日</t>
    </r>
  </si>
  <si>
    <r>
      <rPr>
        <sz val="12"/>
        <color theme="1"/>
        <rFont val="新細明體"/>
        <family val="1"/>
        <charset val="136"/>
      </rPr>
      <t>伊氏</t>
    </r>
  </si>
  <si>
    <t>882-942(61)</t>
  </si>
  <si>
    <r>
      <rPr>
        <sz val="12"/>
        <color theme="1"/>
        <rFont val="新細明體"/>
        <family val="1"/>
        <charset val="136"/>
      </rPr>
      <t>石墓誌並蓋「德妃墓誌。大契丹國故後唐德妃伊氏玄堂誌并銘」</t>
    </r>
    <r>
      <rPr>
        <sz val="12"/>
        <color theme="1"/>
        <rFont val="Calibri"/>
        <family val="2"/>
      </rPr>
      <t>1</t>
    </r>
  </si>
  <si>
    <r>
      <rPr>
        <sz val="12"/>
        <color theme="1"/>
        <rFont val="新細明體"/>
        <family val="1"/>
        <charset val="136"/>
      </rPr>
      <t>後唐莊宗德妃</t>
    </r>
  </si>
  <si>
    <r>
      <rPr>
        <sz val="12"/>
        <color theme="1"/>
        <rFont val="新細明體"/>
        <family val="1"/>
        <charset val="136"/>
      </rPr>
      <t>赤峰市博物館、巴林左旗遼上京博物館、巴林左旗文物管理所，〈內蒙古巴林左旗盤羊溝遼代墓葬〉，《考古》，</t>
    </r>
    <r>
      <rPr>
        <sz val="12"/>
        <color theme="1"/>
        <rFont val="Calibri"/>
        <family val="2"/>
      </rPr>
      <t>2016</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30-44</t>
    </r>
    <r>
      <rPr>
        <sz val="12"/>
        <color theme="1"/>
        <rFont val="新細明體"/>
        <family val="1"/>
        <charset val="136"/>
      </rPr>
      <t>。
崔世平，〈後唐德妃墓誌考釋</t>
    </r>
    <r>
      <rPr>
        <sz val="12"/>
        <color theme="1"/>
        <rFont val="Calibri"/>
        <family val="2"/>
      </rPr>
      <t>——</t>
    </r>
    <r>
      <rPr>
        <sz val="12"/>
        <color theme="1"/>
        <rFont val="新細明體"/>
        <family val="1"/>
        <charset val="136"/>
      </rPr>
      <t>兼論遼墓的「中朝軌式」〉，《考古》，</t>
    </r>
    <r>
      <rPr>
        <sz val="12"/>
        <color theme="1"/>
        <rFont val="Calibri"/>
        <family val="2"/>
      </rPr>
      <t>2019</t>
    </r>
    <r>
      <rPr>
        <sz val="12"/>
        <color theme="1"/>
        <rFont val="新細明體"/>
        <family val="1"/>
        <charset val="136"/>
      </rPr>
      <t>年</t>
    </r>
    <r>
      <rPr>
        <sz val="12"/>
        <color theme="1"/>
        <rFont val="Calibri"/>
        <family val="2"/>
      </rPr>
      <t>12</t>
    </r>
    <r>
      <rPr>
        <sz val="12"/>
        <color theme="1"/>
        <rFont val="新細明體"/>
        <family val="1"/>
        <charset val="136"/>
      </rPr>
      <t>期，頁</t>
    </r>
    <r>
      <rPr>
        <sz val="12"/>
        <color theme="1"/>
        <rFont val="Calibri"/>
        <family val="2"/>
      </rPr>
      <t>82-91</t>
    </r>
    <r>
      <rPr>
        <sz val="12"/>
        <color theme="1"/>
        <rFont val="新細明體"/>
        <family val="1"/>
        <charset val="136"/>
      </rPr>
      <t>。</t>
    </r>
  </si>
  <si>
    <r>
      <rPr>
        <sz val="12"/>
        <color theme="1"/>
        <rFont val="新細明體"/>
        <family val="1"/>
        <charset val="136"/>
      </rPr>
      <t>遼寧省朝陽市雙塔區桃花吐鎮林四家子村西營子屯</t>
    </r>
    <r>
      <rPr>
        <sz val="12"/>
        <color theme="1"/>
        <rFont val="Calibri"/>
        <family val="2"/>
      </rPr>
      <t>(</t>
    </r>
    <r>
      <rPr>
        <sz val="12"/>
        <color theme="1"/>
        <rFont val="新細明體"/>
        <family val="1"/>
        <charset val="136"/>
      </rPr>
      <t>王墳山</t>
    </r>
    <r>
      <rPr>
        <sz val="12"/>
        <color theme="1"/>
        <rFont val="Calibri"/>
        <family val="2"/>
      </rPr>
      <t>)</t>
    </r>
  </si>
  <si>
    <r>
      <rPr>
        <sz val="12"/>
        <color theme="1"/>
        <rFont val="新細明體"/>
        <family val="1"/>
        <charset val="136"/>
      </rPr>
      <t>卒於統和十五年十二月二十一日</t>
    </r>
    <r>
      <rPr>
        <sz val="12"/>
        <color theme="1"/>
        <rFont val="Calibri"/>
        <family val="2"/>
      </rPr>
      <t>(</t>
    </r>
    <r>
      <rPr>
        <sz val="12"/>
        <color theme="1"/>
        <rFont val="新細明體"/>
        <family val="1"/>
        <charset val="136"/>
      </rPr>
      <t>根據石墓誌</t>
    </r>
    <r>
      <rPr>
        <sz val="12"/>
        <color theme="1"/>
        <rFont val="Calibri"/>
        <family val="2"/>
      </rPr>
      <t>)</t>
    </r>
  </si>
  <si>
    <r>
      <rPr>
        <sz val="12"/>
        <color theme="1"/>
        <rFont val="新細明體"/>
        <family val="1"/>
        <charset val="136"/>
      </rPr>
      <t>劉宇一</t>
    </r>
  </si>
  <si>
    <t>927-997(71)</t>
  </si>
  <si>
    <r>
      <rPr>
        <sz val="12"/>
        <color theme="1"/>
        <rFont val="新細明體"/>
        <family val="1"/>
        <charset val="136"/>
      </rPr>
      <t>唐末幽州劉仁恭後人。劉承嗣</t>
    </r>
    <r>
      <rPr>
        <sz val="12"/>
        <color theme="1"/>
        <rFont val="Calibri"/>
        <family val="2"/>
      </rPr>
      <t>(T4706)</t>
    </r>
    <r>
      <rPr>
        <sz val="12"/>
        <color theme="1"/>
        <rFont val="新細明體"/>
        <family val="1"/>
        <charset val="136"/>
      </rPr>
      <t>、劉宇杰</t>
    </r>
    <r>
      <rPr>
        <sz val="12"/>
        <color theme="1"/>
        <rFont val="Calibri"/>
        <family val="2"/>
      </rPr>
      <t>(T4709)</t>
    </r>
    <r>
      <rPr>
        <sz val="12"/>
        <color theme="1"/>
        <rFont val="新細明體"/>
        <family val="1"/>
        <charset val="136"/>
      </rPr>
      <t>、劉日泳</t>
    </r>
    <r>
      <rPr>
        <sz val="12"/>
        <color theme="1"/>
        <rFont val="Calibri"/>
        <family val="2"/>
      </rPr>
      <t>(T4707)</t>
    </r>
    <r>
      <rPr>
        <sz val="12"/>
        <color theme="1"/>
        <rFont val="新細明體"/>
        <family val="1"/>
        <charset val="136"/>
      </rPr>
      <t>、劉府君</t>
    </r>
    <r>
      <rPr>
        <sz val="12"/>
        <color theme="1"/>
        <rFont val="Calibri"/>
        <family val="2"/>
      </rPr>
      <t>(T8204)</t>
    </r>
    <phoneticPr fontId="4" type="noConversion"/>
  </si>
  <si>
    <r>
      <rPr>
        <sz val="12"/>
        <color theme="1"/>
        <rFont val="新細明體"/>
        <family val="1"/>
        <charset val="136"/>
      </rPr>
      <t>石墓誌「大契丹國故彰武軍節度</t>
    </r>
    <r>
      <rPr>
        <sz val="12"/>
        <color theme="1"/>
        <rFont val="Calibri"/>
        <family val="2"/>
      </rPr>
      <t>...</t>
    </r>
    <r>
      <rPr>
        <sz val="12"/>
        <color theme="1"/>
        <rFont val="新細明體"/>
        <family val="1"/>
        <charset val="136"/>
      </rPr>
      <t>劉公墓誌銘并序」</t>
    </r>
    <r>
      <rPr>
        <sz val="12"/>
        <color theme="1"/>
        <rFont val="Calibri"/>
        <family val="2"/>
      </rPr>
      <t>1</t>
    </r>
  </si>
  <si>
    <r>
      <rPr>
        <sz val="12"/>
        <color theme="1"/>
        <rFont val="新細明體"/>
        <family val="1"/>
        <charset val="136"/>
      </rPr>
      <t>彰武軍節度管內觀察處置等使</t>
    </r>
  </si>
  <si>
    <r>
      <rPr>
        <sz val="12"/>
        <color theme="1"/>
        <rFont val="新細明體"/>
        <family val="1"/>
        <charset val="136"/>
      </rPr>
      <t>遼寧省文物考古研究所，〈朝陽市林四家子遼墓發掘簡報〉，《北方文物》，</t>
    </r>
    <r>
      <rPr>
        <sz val="12"/>
        <color theme="1"/>
        <rFont val="Calibri"/>
        <family val="2"/>
      </rPr>
      <t>2013</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38-49</t>
    </r>
    <r>
      <rPr>
        <sz val="12"/>
        <color theme="1"/>
        <rFont val="新細明體"/>
        <family val="1"/>
        <charset val="136"/>
      </rPr>
      <t>。</t>
    </r>
  </si>
  <si>
    <r>
      <rPr>
        <sz val="12"/>
        <color theme="1"/>
        <rFont val="新細明體"/>
        <family val="1"/>
        <charset val="136"/>
      </rPr>
      <t>遼寧省北鎮滿族自治縣鮑家鄉高起村</t>
    </r>
  </si>
  <si>
    <r>
      <rPr>
        <sz val="12"/>
        <color theme="1"/>
        <rFont val="新細明體"/>
        <family val="1"/>
        <charset val="136"/>
      </rPr>
      <t>葬於重熙二十二年八月十二日戊申</t>
    </r>
  </si>
  <si>
    <r>
      <rPr>
        <sz val="12"/>
        <color theme="1"/>
        <rFont val="新細明體"/>
        <family val="1"/>
        <charset val="136"/>
      </rPr>
      <t>耶律宗教</t>
    </r>
  </si>
  <si>
    <t>992-1053(62)</t>
  </si>
  <si>
    <r>
      <rPr>
        <sz val="12"/>
        <color theme="1"/>
        <rFont val="新細明體"/>
        <family val="1"/>
        <charset val="136"/>
      </rPr>
      <t>陳國公主（妹，</t>
    </r>
    <r>
      <rPr>
        <sz val="12"/>
        <color theme="1"/>
        <rFont val="Calibri"/>
        <family val="2"/>
      </rPr>
      <t>T4204</t>
    </r>
    <r>
      <rPr>
        <sz val="12"/>
        <color theme="1"/>
        <rFont val="新細明體"/>
        <family val="1"/>
        <charset val="136"/>
      </rPr>
      <t>）、耶律宗政</t>
    </r>
    <r>
      <rPr>
        <sz val="12"/>
        <color theme="1"/>
        <rFont val="Calibri"/>
        <family val="2"/>
      </rPr>
      <t>(</t>
    </r>
    <r>
      <rPr>
        <sz val="12"/>
        <color theme="1"/>
        <rFont val="新細明體"/>
        <family val="1"/>
        <charset val="136"/>
      </rPr>
      <t>弟，</t>
    </r>
    <r>
      <rPr>
        <sz val="12"/>
        <color theme="1"/>
        <rFont val="Calibri"/>
        <family val="2"/>
      </rPr>
      <t>T4358)</t>
    </r>
    <r>
      <rPr>
        <sz val="12"/>
        <color theme="1"/>
        <rFont val="新細明體"/>
        <family val="1"/>
        <charset val="136"/>
      </rPr>
      <t>、耶律宗允</t>
    </r>
    <r>
      <rPr>
        <sz val="12"/>
        <color theme="1"/>
        <rFont val="Calibri"/>
        <family val="2"/>
      </rPr>
      <t>(</t>
    </r>
    <r>
      <rPr>
        <sz val="12"/>
        <color theme="1"/>
        <rFont val="新細明體"/>
        <family val="1"/>
        <charset val="136"/>
      </rPr>
      <t>弟，</t>
    </r>
    <r>
      <rPr>
        <sz val="12"/>
        <color theme="1"/>
        <rFont val="Calibri"/>
        <family val="2"/>
      </rPr>
      <t>T4359)</t>
    </r>
  </si>
  <si>
    <r>
      <rPr>
        <sz val="12"/>
        <color theme="1"/>
        <rFont val="新細明體"/>
        <family val="1"/>
        <charset val="136"/>
      </rPr>
      <t>石墓誌並蓋「大契丹國廣陵郡王墓誌銘記」</t>
    </r>
    <r>
      <rPr>
        <sz val="12"/>
        <color theme="1"/>
        <rFont val="Calibri"/>
        <family val="2"/>
      </rPr>
      <t>1(</t>
    </r>
    <r>
      <rPr>
        <sz val="12"/>
        <color theme="1"/>
        <rFont val="新細明體"/>
        <family val="1"/>
        <charset val="136"/>
      </rPr>
      <t>雙語：蓋內為契丹小字，誌石為漢文</t>
    </r>
    <r>
      <rPr>
        <sz val="12"/>
        <color theme="1"/>
        <rFont val="Calibri"/>
        <family val="2"/>
      </rPr>
      <t>)</t>
    </r>
  </si>
  <si>
    <r>
      <rPr>
        <sz val="12"/>
        <color theme="1"/>
        <rFont val="新細明體"/>
        <family val="1"/>
        <charset val="136"/>
      </rPr>
      <t>大契丹國廣陵郡王</t>
    </r>
  </si>
  <si>
    <r>
      <rPr>
        <sz val="12"/>
        <color theme="1"/>
        <rFont val="新細明體"/>
        <family val="1"/>
        <charset val="136"/>
      </rPr>
      <t>魯寶林、辛發、吳鵬，〈北鎮遼耶律宗教墓〉，《遼海文物學刊》，</t>
    </r>
    <r>
      <rPr>
        <sz val="12"/>
        <color theme="1"/>
        <rFont val="Calibri"/>
        <family val="2"/>
      </rPr>
      <t>1993</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36-41+17</t>
    </r>
    <r>
      <rPr>
        <sz val="12"/>
        <color theme="1"/>
        <rFont val="新細明體"/>
        <family val="1"/>
        <charset val="136"/>
      </rPr>
      <t>。</t>
    </r>
  </si>
  <si>
    <r>
      <rPr>
        <sz val="12"/>
        <color theme="1"/>
        <rFont val="新細明體"/>
        <family val="1"/>
        <charset val="136"/>
      </rPr>
      <t>遼寧省朝陽市建平縣三家鄉五十家子村</t>
    </r>
  </si>
  <si>
    <r>
      <rPr>
        <sz val="12"/>
        <color theme="1"/>
        <rFont val="新細明體"/>
        <family val="1"/>
        <charset val="136"/>
      </rPr>
      <t>遷葬於大康四年四月十八日</t>
    </r>
  </si>
  <si>
    <r>
      <rPr>
        <sz val="12"/>
        <color theme="1"/>
        <rFont val="新細明體"/>
        <family val="1"/>
        <charset val="136"/>
      </rPr>
      <t>秦德昌</t>
    </r>
  </si>
  <si>
    <t>997-1074(78)</t>
  </si>
  <si>
    <r>
      <rPr>
        <sz val="12"/>
        <color theme="1"/>
        <rFont val="新細明體"/>
        <family val="1"/>
        <charset val="136"/>
      </rPr>
      <t>石墓誌並蓋「金吾衛上將軍秦公墓誌」</t>
    </r>
    <r>
      <rPr>
        <sz val="12"/>
        <color theme="1"/>
        <rFont val="Calibri"/>
        <family val="2"/>
      </rPr>
      <t>1</t>
    </r>
  </si>
  <si>
    <r>
      <rPr>
        <sz val="12"/>
        <color theme="1"/>
        <rFont val="新細明體"/>
        <family val="1"/>
        <charset val="136"/>
      </rPr>
      <t>金吾衛上將軍</t>
    </r>
  </si>
  <si>
    <r>
      <rPr>
        <sz val="12"/>
        <color theme="1"/>
        <rFont val="新細明體"/>
        <family val="1"/>
        <charset val="136"/>
      </rPr>
      <t>李波，〈建平三家鄉遼秦德昌墓清理簡報〉，《遼海文物學刊》，</t>
    </r>
    <r>
      <rPr>
        <sz val="12"/>
        <color theme="1"/>
        <rFont val="Calibri"/>
        <family val="2"/>
      </rPr>
      <t>1995</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88</t>
    </r>
    <r>
      <rPr>
        <sz val="12"/>
        <color theme="1"/>
        <rFont val="新細明體"/>
        <family val="1"/>
        <charset val="136"/>
      </rPr>
      <t>。
李宇峰，〈遼代墓志校勘補述四例〉，《遼寧省博物館館刊》，</t>
    </r>
    <r>
      <rPr>
        <sz val="12"/>
        <color theme="1"/>
        <rFont val="Calibri"/>
        <family val="2"/>
      </rPr>
      <t>3</t>
    </r>
    <r>
      <rPr>
        <sz val="12"/>
        <color theme="1"/>
        <rFont val="新細明體"/>
        <family val="1"/>
        <charset val="136"/>
      </rPr>
      <t>，</t>
    </r>
    <r>
      <rPr>
        <sz val="12"/>
        <color theme="1"/>
        <rFont val="Calibri"/>
        <family val="2"/>
      </rPr>
      <t>2008</t>
    </r>
    <r>
      <rPr>
        <sz val="12"/>
        <color theme="1"/>
        <rFont val="新細明體"/>
        <family val="1"/>
        <charset val="136"/>
      </rPr>
      <t>年，頁</t>
    </r>
    <r>
      <rPr>
        <sz val="12"/>
        <color theme="1"/>
        <rFont val="Calibri"/>
        <family val="2"/>
      </rPr>
      <t>221-232</t>
    </r>
    <r>
      <rPr>
        <sz val="12"/>
        <color theme="1"/>
        <rFont val="新細明體"/>
        <family val="1"/>
        <charset val="136"/>
      </rPr>
      <t>。</t>
    </r>
  </si>
  <si>
    <r>
      <rPr>
        <sz val="12"/>
        <color theme="1"/>
        <rFont val="新細明體"/>
        <family val="1"/>
        <charset val="136"/>
      </rPr>
      <t>內蒙古寧城縣頭道營子鄉喇嘛洞村</t>
    </r>
  </si>
  <si>
    <r>
      <rPr>
        <sz val="12"/>
        <color theme="1"/>
        <rFont val="新細明體"/>
        <family val="1"/>
        <charset val="136"/>
      </rPr>
      <t>蕭紹宗</t>
    </r>
    <r>
      <rPr>
        <sz val="12"/>
        <color theme="1"/>
        <rFont val="Calibri"/>
        <family val="2"/>
      </rPr>
      <t>(</t>
    </r>
    <r>
      <rPr>
        <sz val="12"/>
        <color theme="1"/>
        <rFont val="新細明體"/>
        <family val="1"/>
        <charset val="136"/>
      </rPr>
      <t>父，</t>
    </r>
    <r>
      <rPr>
        <sz val="12"/>
        <color theme="1"/>
        <rFont val="Calibri"/>
        <family val="2"/>
      </rPr>
      <t>T6590</t>
    </r>
    <r>
      <rPr>
        <sz val="12"/>
        <color theme="1"/>
        <rFont val="新細明體"/>
        <family val="1"/>
        <charset val="136"/>
      </rPr>
      <t>，推測</t>
    </r>
    <r>
      <rPr>
        <sz val="12"/>
        <color theme="1"/>
        <rFont val="Calibri"/>
        <family val="2"/>
      </rPr>
      <t>)</t>
    </r>
  </si>
  <si>
    <r>
      <rPr>
        <sz val="12"/>
        <color theme="1"/>
        <rFont val="新細明體"/>
        <family val="1"/>
        <charset val="136"/>
      </rPr>
      <t>墓誌殘塊「□□□相□□國夫人墓誌銘」</t>
    </r>
    <r>
      <rPr>
        <sz val="12"/>
        <color theme="1"/>
        <rFont val="Calibri"/>
        <family val="2"/>
      </rPr>
      <t>7</t>
    </r>
  </si>
  <si>
    <r>
      <rPr>
        <sz val="12"/>
        <color theme="1"/>
        <rFont val="新細明體"/>
        <family val="1"/>
        <charset val="136"/>
      </rPr>
      <t>忠正軍節度使左金吾衛上將權燕京</t>
    </r>
    <r>
      <rPr>
        <sz val="12"/>
        <color theme="1"/>
        <rFont val="Calibri"/>
        <family val="2"/>
      </rPr>
      <t>⋯⋯</t>
    </r>
  </si>
  <si>
    <r>
      <rPr>
        <sz val="12"/>
        <color theme="1"/>
        <rFont val="新細明體"/>
        <family val="1"/>
        <charset val="136"/>
      </rPr>
      <t>內蒙古文物考古研究所、遼中京博物館，〈寧城縣鴿子洞遼代壁畫墓〉，收入《內蒙古文物考古文集》，第</t>
    </r>
    <r>
      <rPr>
        <sz val="12"/>
        <color theme="1"/>
        <rFont val="Calibri"/>
        <family val="2"/>
      </rPr>
      <t>2</t>
    </r>
    <r>
      <rPr>
        <sz val="12"/>
        <color theme="1"/>
        <rFont val="新細明體"/>
        <family val="1"/>
        <charset val="136"/>
      </rPr>
      <t>期。北京：中國大百科全書出版社，</t>
    </r>
    <r>
      <rPr>
        <sz val="12"/>
        <color theme="1"/>
        <rFont val="Calibri"/>
        <family val="2"/>
      </rPr>
      <t>1997</t>
    </r>
    <r>
      <rPr>
        <sz val="12"/>
        <color theme="1"/>
        <rFont val="新細明體"/>
        <family val="1"/>
        <charset val="136"/>
      </rPr>
      <t>，頁</t>
    </r>
    <r>
      <rPr>
        <sz val="12"/>
        <color theme="1"/>
        <rFont val="Calibri"/>
        <family val="2"/>
      </rPr>
      <t>631-638</t>
    </r>
    <r>
      <rPr>
        <sz val="12"/>
        <color theme="1"/>
        <rFont val="新細明體"/>
        <family val="1"/>
        <charset val="136"/>
      </rPr>
      <t>。</t>
    </r>
  </si>
  <si>
    <r>
      <rPr>
        <sz val="12"/>
        <color theme="1"/>
        <rFont val="新細明體"/>
        <family val="1"/>
        <charset val="136"/>
      </rPr>
      <t>內蒙古寧城縣頭道營子鄉埋王溝村</t>
    </r>
    <r>
      <rPr>
        <sz val="12"/>
        <color theme="1"/>
        <rFont val="Calibri"/>
        <family val="2"/>
      </rPr>
      <t>M3</t>
    </r>
  </si>
  <si>
    <r>
      <rPr>
        <sz val="12"/>
        <color theme="1"/>
        <rFont val="新細明體"/>
        <family val="1"/>
        <charset val="136"/>
      </rPr>
      <t>祔葬咸雍七年四月十五日</t>
    </r>
  </si>
  <si>
    <r>
      <rPr>
        <sz val="12"/>
        <color theme="1"/>
        <rFont val="新細明體"/>
        <family val="1"/>
        <charset val="136"/>
      </rPr>
      <t>蕭闛</t>
    </r>
    <r>
      <rPr>
        <sz val="12"/>
        <color theme="1"/>
        <rFont val="Calibri"/>
        <family val="2"/>
      </rPr>
      <t>(</t>
    </r>
    <r>
      <rPr>
        <sz val="12"/>
        <color theme="1"/>
        <rFont val="新細明體"/>
        <family val="1"/>
        <charset val="136"/>
      </rPr>
      <t>男</t>
    </r>
    <r>
      <rPr>
        <sz val="12"/>
        <color theme="1"/>
        <rFont val="Calibri"/>
        <family val="2"/>
      </rPr>
      <t>)</t>
    </r>
    <r>
      <rPr>
        <sz val="12"/>
        <color theme="1"/>
        <rFont val="新細明體"/>
        <family val="1"/>
        <charset val="136"/>
      </rPr>
      <t>、耶律骨欲迷已</t>
    </r>
    <r>
      <rPr>
        <sz val="12"/>
        <color theme="1"/>
        <rFont val="Calibri"/>
        <family val="2"/>
      </rPr>
      <t>(</t>
    </r>
    <r>
      <rPr>
        <sz val="12"/>
        <color theme="1"/>
        <rFont val="新細明體"/>
        <family val="1"/>
        <charset val="136"/>
      </rPr>
      <t>女</t>
    </r>
    <r>
      <rPr>
        <sz val="12"/>
        <color theme="1"/>
        <rFont val="Calibri"/>
        <family val="2"/>
      </rPr>
      <t>)</t>
    </r>
  </si>
  <si>
    <r>
      <t>1043-1070(28)</t>
    </r>
    <r>
      <rPr>
        <sz val="12"/>
        <color theme="1"/>
        <rFont val="新細明體"/>
        <family val="1"/>
        <charset val="136"/>
      </rPr>
      <t>、</t>
    </r>
    <r>
      <rPr>
        <sz val="12"/>
        <color theme="1"/>
        <rFont val="Calibri"/>
        <family val="2"/>
      </rPr>
      <t>1046-1069(24)</t>
    </r>
  </si>
  <si>
    <r>
      <rPr>
        <sz val="12"/>
        <color theme="1"/>
        <rFont val="新細明體"/>
        <family val="1"/>
        <charset val="136"/>
      </rPr>
      <t>蕭孛特本</t>
    </r>
    <r>
      <rPr>
        <sz val="12"/>
        <color theme="1"/>
        <rFont val="Calibri"/>
        <family val="2"/>
      </rPr>
      <t>(</t>
    </r>
    <r>
      <rPr>
        <sz val="12"/>
        <color theme="1"/>
        <rFont val="新細明體"/>
        <family val="1"/>
        <charset val="136"/>
      </rPr>
      <t>子，</t>
    </r>
    <r>
      <rPr>
        <sz val="12"/>
        <color theme="1"/>
        <rFont val="Calibri"/>
        <family val="2"/>
      </rPr>
      <t>T4328)</t>
    </r>
    <r>
      <rPr>
        <sz val="12"/>
        <color theme="1"/>
        <rFont val="新細明體"/>
        <family val="1"/>
        <charset val="136"/>
      </rPr>
      <t>、蕭思溫、耶律仁先、耶律宗睦</t>
    </r>
  </si>
  <si>
    <r>
      <rPr>
        <sz val="12"/>
        <color theme="1"/>
        <rFont val="新細明體"/>
        <family val="1"/>
        <charset val="136"/>
      </rPr>
      <t>墓誌並蓋「大遼故率府副率蕭公墓誌記」</t>
    </r>
    <r>
      <rPr>
        <sz val="12"/>
        <color theme="1"/>
        <rFont val="Calibri"/>
        <family val="2"/>
      </rPr>
      <t>1</t>
    </r>
    <r>
      <rPr>
        <sz val="12"/>
        <color theme="1"/>
        <rFont val="新細明體"/>
        <family val="1"/>
        <charset val="136"/>
      </rPr>
      <t>、墓誌並蓋「蕭公妻耶律氏墓誌銘」</t>
    </r>
    <r>
      <rPr>
        <sz val="12"/>
        <color theme="1"/>
        <rFont val="Calibri"/>
        <family val="2"/>
      </rPr>
      <t>1(</t>
    </r>
    <r>
      <rPr>
        <sz val="12"/>
        <color theme="1"/>
        <rFont val="新細明體"/>
        <family val="1"/>
        <charset val="136"/>
      </rPr>
      <t>前室</t>
    </r>
    <r>
      <rPr>
        <sz val="12"/>
        <color theme="1"/>
        <rFont val="Calibri"/>
        <family val="2"/>
      </rPr>
      <t>)</t>
    </r>
  </si>
  <si>
    <r>
      <rPr>
        <sz val="12"/>
        <color theme="1"/>
        <rFont val="新細明體"/>
        <family val="1"/>
        <charset val="136"/>
      </rPr>
      <t>大遼故率府副率</t>
    </r>
    <r>
      <rPr>
        <sz val="12"/>
        <color theme="1"/>
        <rFont val="Calibri"/>
        <family val="2"/>
      </rPr>
      <t>(</t>
    </r>
    <r>
      <rPr>
        <sz val="12"/>
        <color theme="1"/>
        <rFont val="新細明體"/>
        <family val="1"/>
        <charset val="136"/>
      </rPr>
      <t>男</t>
    </r>
    <r>
      <rPr>
        <sz val="12"/>
        <color theme="1"/>
        <rFont val="Calibri"/>
        <family val="2"/>
      </rPr>
      <t>)</t>
    </r>
    <r>
      <rPr>
        <sz val="12"/>
        <color theme="1"/>
        <rFont val="新細明體"/>
        <family val="1"/>
        <charset val="136"/>
      </rPr>
      <t>、耶律仁先之女</t>
    </r>
    <r>
      <rPr>
        <sz val="12"/>
        <color theme="1"/>
        <rFont val="Calibri"/>
        <family val="2"/>
      </rPr>
      <t>(</t>
    </r>
    <r>
      <rPr>
        <sz val="12"/>
        <color theme="1"/>
        <rFont val="新細明體"/>
        <family val="1"/>
        <charset val="136"/>
      </rPr>
      <t>女</t>
    </r>
    <r>
      <rPr>
        <sz val="12"/>
        <color theme="1"/>
        <rFont val="Calibri"/>
        <family val="2"/>
      </rPr>
      <t>)</t>
    </r>
  </si>
  <si>
    <r>
      <rPr>
        <sz val="12"/>
        <color theme="1"/>
        <rFont val="新細明體"/>
        <family val="1"/>
        <charset val="136"/>
      </rPr>
      <t>內蒙古文物考古研究所、遼中京博物館，〈寧城縣埋王溝遼代墓地發掘簡報〉，收入《內蒙古文物考古文集》，第</t>
    </r>
    <r>
      <rPr>
        <sz val="12"/>
        <color theme="1"/>
        <rFont val="Calibri"/>
        <family val="2"/>
      </rPr>
      <t>2</t>
    </r>
    <r>
      <rPr>
        <sz val="12"/>
        <color theme="1"/>
        <rFont val="新細明體"/>
        <family val="1"/>
        <charset val="136"/>
      </rPr>
      <t>期。北京：中國大百科全書出版社，</t>
    </r>
    <r>
      <rPr>
        <sz val="12"/>
        <color theme="1"/>
        <rFont val="Calibri"/>
        <family val="2"/>
      </rPr>
      <t>1997</t>
    </r>
    <r>
      <rPr>
        <sz val="12"/>
        <color theme="1"/>
        <rFont val="新細明體"/>
        <family val="1"/>
        <charset val="136"/>
      </rPr>
      <t>，頁</t>
    </r>
    <r>
      <rPr>
        <sz val="12"/>
        <color theme="1"/>
        <rFont val="Calibri"/>
        <family val="2"/>
      </rPr>
      <t>609-630</t>
    </r>
    <r>
      <rPr>
        <sz val="12"/>
        <color theme="1"/>
        <rFont val="新細明體"/>
        <family val="1"/>
        <charset val="136"/>
      </rPr>
      <t>。</t>
    </r>
  </si>
  <si>
    <r>
      <rPr>
        <sz val="12"/>
        <color theme="1"/>
        <rFont val="新細明體"/>
        <family val="1"/>
        <charset val="136"/>
      </rPr>
      <t>內蒙古寧城縣頭道營子鄉埋王溝村</t>
    </r>
    <r>
      <rPr>
        <sz val="12"/>
        <color theme="1"/>
        <rFont val="Calibri"/>
        <family val="2"/>
      </rPr>
      <t>M4</t>
    </r>
  </si>
  <si>
    <r>
      <rPr>
        <sz val="12"/>
        <color theme="1"/>
        <rFont val="新細明體"/>
        <family val="1"/>
        <charset val="136"/>
      </rPr>
      <t>葬於大康七年四月四日</t>
    </r>
  </si>
  <si>
    <r>
      <rPr>
        <sz val="12"/>
        <color theme="1"/>
        <rFont val="新細明體"/>
        <family val="1"/>
        <charset val="136"/>
      </rPr>
      <t>蕭孛特本</t>
    </r>
    <r>
      <rPr>
        <sz val="12"/>
        <color theme="1"/>
        <rFont val="Calibri"/>
        <family val="2"/>
      </rPr>
      <t>(</t>
    </r>
    <r>
      <rPr>
        <sz val="12"/>
        <color theme="1"/>
        <rFont val="新細明體"/>
        <family val="1"/>
        <charset val="136"/>
      </rPr>
      <t>男</t>
    </r>
    <r>
      <rPr>
        <sz val="12"/>
        <color theme="1"/>
        <rFont val="Calibri"/>
        <family val="2"/>
      </rPr>
      <t>)</t>
    </r>
    <r>
      <rPr>
        <sz val="12"/>
        <color theme="1"/>
        <rFont val="新細明體"/>
        <family val="1"/>
        <charset val="136"/>
      </rPr>
      <t>、耶律挼懶</t>
    </r>
    <r>
      <rPr>
        <sz val="12"/>
        <color theme="1"/>
        <rFont val="Calibri"/>
        <family val="2"/>
      </rPr>
      <t>(</t>
    </r>
    <r>
      <rPr>
        <sz val="12"/>
        <color theme="1"/>
        <rFont val="新細明體"/>
        <family val="1"/>
        <charset val="136"/>
      </rPr>
      <t>女</t>
    </r>
    <r>
      <rPr>
        <sz val="12"/>
        <color theme="1"/>
        <rFont val="Calibri"/>
        <family val="2"/>
      </rPr>
      <t>)</t>
    </r>
  </si>
  <si>
    <r>
      <t>1062-1080(19)(</t>
    </r>
    <r>
      <rPr>
        <sz val="12"/>
        <color theme="1"/>
        <rFont val="新細明體"/>
        <family val="1"/>
        <charset val="136"/>
      </rPr>
      <t>男</t>
    </r>
    <r>
      <rPr>
        <sz val="12"/>
        <color theme="1"/>
        <rFont val="Calibri"/>
        <family val="2"/>
      </rPr>
      <t>)</t>
    </r>
  </si>
  <si>
    <r>
      <rPr>
        <sz val="12"/>
        <color theme="1"/>
        <rFont val="新細明體"/>
        <family val="1"/>
        <charset val="136"/>
      </rPr>
      <t>蕭闛</t>
    </r>
    <r>
      <rPr>
        <sz val="12"/>
        <color theme="1"/>
        <rFont val="Calibri"/>
        <family val="2"/>
      </rPr>
      <t>(</t>
    </r>
    <r>
      <rPr>
        <sz val="12"/>
        <color theme="1"/>
        <rFont val="新細明體"/>
        <family val="1"/>
        <charset val="136"/>
      </rPr>
      <t>父，</t>
    </r>
    <r>
      <rPr>
        <sz val="12"/>
        <color theme="1"/>
        <rFont val="Calibri"/>
        <family val="2"/>
      </rPr>
      <t>T4327)</t>
    </r>
    <r>
      <rPr>
        <sz val="12"/>
        <color theme="1"/>
        <rFont val="新細明體"/>
        <family val="1"/>
        <charset val="136"/>
      </rPr>
      <t>、南宰之孫</t>
    </r>
    <r>
      <rPr>
        <sz val="12"/>
        <color theme="1"/>
        <rFont val="Calibri"/>
        <family val="2"/>
      </rPr>
      <t>(</t>
    </r>
    <r>
      <rPr>
        <sz val="12"/>
        <color theme="1"/>
        <rFont val="新細明體"/>
        <family val="1"/>
        <charset val="136"/>
      </rPr>
      <t>女</t>
    </r>
    <r>
      <rPr>
        <sz val="12"/>
        <color theme="1"/>
        <rFont val="Calibri"/>
        <family val="2"/>
      </rPr>
      <t>)</t>
    </r>
  </si>
  <si>
    <r>
      <rPr>
        <sz val="12"/>
        <color theme="1"/>
        <rFont val="新細明體"/>
        <family val="1"/>
        <charset val="136"/>
      </rPr>
      <t>墓誌並蓋「孛特本郎君墓誌銘記」</t>
    </r>
    <r>
      <rPr>
        <sz val="12"/>
        <color theme="1"/>
        <rFont val="Calibri"/>
        <family val="2"/>
      </rPr>
      <t>1</t>
    </r>
  </si>
  <si>
    <r>
      <rPr>
        <sz val="12"/>
        <color theme="1"/>
        <rFont val="新細明體"/>
        <family val="1"/>
        <charset val="136"/>
      </rPr>
      <t>郎君</t>
    </r>
  </si>
  <si>
    <r>
      <rPr>
        <sz val="12"/>
        <color theme="1"/>
        <rFont val="新細明體"/>
        <family val="1"/>
        <charset val="136"/>
      </rPr>
      <t>內蒙古寧城縣頭道營子鄉</t>
    </r>
  </si>
  <si>
    <r>
      <rPr>
        <sz val="12"/>
        <color theme="1"/>
        <rFont val="新細明體"/>
        <family val="1"/>
        <charset val="136"/>
      </rPr>
      <t>葬於咸雍八年十月</t>
    </r>
  </si>
  <si>
    <r>
      <rPr>
        <sz val="12"/>
        <color theme="1"/>
        <rFont val="新細明體"/>
        <family val="1"/>
        <charset val="136"/>
      </rPr>
      <t>蕭姓，名不詳</t>
    </r>
  </si>
  <si>
    <t>1045-1072(28)</t>
  </si>
  <si>
    <r>
      <rPr>
        <sz val="12"/>
        <color theme="1"/>
        <rFont val="新細明體"/>
        <family val="1"/>
        <charset val="136"/>
      </rPr>
      <t>石墓誌並蓋「大遼國蕭府君墓誌銘」</t>
    </r>
    <r>
      <rPr>
        <sz val="12"/>
        <color theme="1"/>
        <rFont val="Calibri"/>
        <family val="2"/>
      </rPr>
      <t>1(</t>
    </r>
    <r>
      <rPr>
        <sz val="12"/>
        <color theme="1"/>
        <rFont val="新細明體"/>
        <family val="1"/>
        <charset val="136"/>
      </rPr>
      <t>前室</t>
    </r>
    <r>
      <rPr>
        <sz val="12"/>
        <color theme="1"/>
        <rFont val="Calibri"/>
        <family val="2"/>
      </rPr>
      <t>)</t>
    </r>
  </si>
  <si>
    <r>
      <rPr>
        <sz val="12"/>
        <color theme="1"/>
        <rFont val="新細明體"/>
        <family val="1"/>
        <charset val="136"/>
      </rPr>
      <t>內蒙古文物考古研究所、赤峰市博物館，〈寧城縣岳家仗子遼蕭府君墓清理記〉，收入《內蒙古文物考古文集》，第</t>
    </r>
    <r>
      <rPr>
        <sz val="12"/>
        <color theme="1"/>
        <rFont val="Calibri"/>
        <family val="2"/>
      </rPr>
      <t>1</t>
    </r>
    <r>
      <rPr>
        <sz val="12"/>
        <color theme="1"/>
        <rFont val="新細明體"/>
        <family val="1"/>
        <charset val="136"/>
      </rPr>
      <t>期。北京：中國大百科全書出版社，</t>
    </r>
    <r>
      <rPr>
        <sz val="12"/>
        <color theme="1"/>
        <rFont val="Calibri"/>
        <family val="2"/>
      </rPr>
      <t>1994</t>
    </r>
    <r>
      <rPr>
        <sz val="12"/>
        <color theme="1"/>
        <rFont val="新細明體"/>
        <family val="1"/>
        <charset val="136"/>
      </rPr>
      <t>，頁</t>
    </r>
    <r>
      <rPr>
        <sz val="12"/>
        <color theme="1"/>
        <rFont val="Calibri"/>
        <family val="2"/>
      </rPr>
      <t>548-552</t>
    </r>
    <r>
      <rPr>
        <sz val="12"/>
        <color theme="1"/>
        <rFont val="新細明體"/>
        <family val="1"/>
        <charset val="136"/>
      </rPr>
      <t>。</t>
    </r>
  </si>
  <si>
    <r>
      <rPr>
        <sz val="12"/>
        <color theme="1"/>
        <rFont val="新細明體"/>
        <family val="1"/>
        <charset val="136"/>
      </rPr>
      <t>北京市海淀區中國工運學院</t>
    </r>
    <r>
      <rPr>
        <sz val="12"/>
        <color theme="1"/>
        <rFont val="Calibri"/>
        <family val="2"/>
      </rPr>
      <t>2002-HGM1</t>
    </r>
  </si>
  <si>
    <r>
      <rPr>
        <sz val="12"/>
        <color theme="1"/>
        <rFont val="新細明體"/>
        <family val="1"/>
        <charset val="136"/>
      </rPr>
      <t>葬於咸雍七年六月二十九日壬午辛時</t>
    </r>
  </si>
  <si>
    <r>
      <rPr>
        <sz val="12"/>
        <color theme="1"/>
        <rFont val="新細明體"/>
        <family val="1"/>
        <charset val="136"/>
      </rPr>
      <t>康貴</t>
    </r>
  </si>
  <si>
    <t>1010-1071(62)</t>
  </si>
  <si>
    <r>
      <rPr>
        <sz val="12"/>
        <color theme="1"/>
        <rFont val="新細明體"/>
        <family val="1"/>
        <charset val="136"/>
      </rPr>
      <t>石墓誌「康公墓誌」</t>
    </r>
    <r>
      <rPr>
        <sz val="12"/>
        <color theme="1"/>
        <rFont val="Calibri"/>
        <family val="2"/>
      </rPr>
      <t>1</t>
    </r>
  </si>
  <si>
    <r>
      <rPr>
        <sz val="12"/>
        <color theme="1"/>
        <rFont val="新細明體"/>
        <family val="1"/>
        <charset val="136"/>
      </rPr>
      <t>如京使銀青崇祿大夫檢校尚書右僕射兼殿中侍御史驍騎尉東平縣開國男食邑三百戶</t>
    </r>
  </si>
  <si>
    <r>
      <rPr>
        <sz val="12"/>
        <color theme="1"/>
        <rFont val="新細明體"/>
        <family val="1"/>
        <charset val="136"/>
      </rPr>
      <t>北京市文物研究所，〈海淀中國工運學院遼墓及其墓誌〉，《北京文物與考古》，</t>
    </r>
    <r>
      <rPr>
        <sz val="12"/>
        <color theme="1"/>
        <rFont val="Calibri"/>
        <family val="2"/>
      </rPr>
      <t>6</t>
    </r>
    <r>
      <rPr>
        <sz val="12"/>
        <color theme="1"/>
        <rFont val="新細明體"/>
        <family val="1"/>
        <charset val="136"/>
      </rPr>
      <t>，</t>
    </r>
    <r>
      <rPr>
        <sz val="12"/>
        <color theme="1"/>
        <rFont val="Calibri"/>
        <family val="2"/>
      </rPr>
      <t>2004</t>
    </r>
    <r>
      <rPr>
        <sz val="12"/>
        <color theme="1"/>
        <rFont val="新細明體"/>
        <family val="1"/>
        <charset val="136"/>
      </rPr>
      <t>年，頁</t>
    </r>
    <r>
      <rPr>
        <sz val="12"/>
        <color theme="1"/>
        <rFont val="Calibri"/>
        <family val="2"/>
      </rPr>
      <t>27-34</t>
    </r>
    <r>
      <rPr>
        <sz val="12"/>
        <color theme="1"/>
        <rFont val="新細明體"/>
        <family val="1"/>
        <charset val="136"/>
      </rPr>
      <t>。
王玉亭，〈遼代康文成墓誌再考〉，《北京文博文叢》，</t>
    </r>
    <r>
      <rPr>
        <sz val="12"/>
        <color theme="1"/>
        <rFont val="Calibri"/>
        <family val="2"/>
      </rPr>
      <t>2008</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32-34</t>
    </r>
    <r>
      <rPr>
        <sz val="12"/>
        <color theme="1"/>
        <rFont val="新細明體"/>
        <family val="1"/>
        <charset val="136"/>
      </rPr>
      <t>。</t>
    </r>
  </si>
  <si>
    <r>
      <rPr>
        <sz val="12"/>
        <color theme="1"/>
        <rFont val="新細明體"/>
        <family val="1"/>
        <charset val="136"/>
      </rPr>
      <t>遼寧阜新太平鄉大道村四家子屯佛手山</t>
    </r>
    <r>
      <rPr>
        <sz val="12"/>
        <color theme="1"/>
        <rFont val="Calibri"/>
        <family val="2"/>
      </rPr>
      <t>M1</t>
    </r>
  </si>
  <si>
    <r>
      <rPr>
        <sz val="12"/>
        <color theme="1"/>
        <rFont val="新細明體"/>
        <family val="1"/>
        <charset val="136"/>
      </rPr>
      <t>卒於咸雍四年</t>
    </r>
  </si>
  <si>
    <r>
      <rPr>
        <sz val="12"/>
        <color theme="1"/>
        <rFont val="新細明體"/>
        <family val="1"/>
        <charset val="136"/>
      </rPr>
      <t>蕭圖古辭</t>
    </r>
  </si>
  <si>
    <t>1018-1068(51)</t>
  </si>
  <si>
    <r>
      <rPr>
        <sz val="12"/>
        <color theme="1"/>
        <rFont val="新細明體"/>
        <family val="1"/>
        <charset val="136"/>
      </rPr>
      <t>石墓誌並蓋「國舅揚寧宰相之</t>
    </r>
    <r>
      <rPr>
        <sz val="12"/>
        <color theme="1"/>
        <rFont val="Calibri"/>
        <family val="2"/>
      </rPr>
      <t>⋯⋯</t>
    </r>
    <r>
      <rPr>
        <sz val="12"/>
        <color theme="1"/>
        <rFont val="新細明體"/>
        <family val="1"/>
        <charset val="136"/>
      </rPr>
      <t>尚書之墓誌銘」</t>
    </r>
    <r>
      <rPr>
        <sz val="12"/>
        <color theme="1"/>
        <rFont val="Calibri"/>
        <family val="2"/>
      </rPr>
      <t>1(</t>
    </r>
    <r>
      <rPr>
        <sz val="12"/>
        <color theme="1"/>
        <rFont val="新細明體"/>
        <family val="1"/>
        <charset val="136"/>
      </rPr>
      <t>契丹小字，出於甬道</t>
    </r>
    <r>
      <rPr>
        <sz val="12"/>
        <color theme="1"/>
        <rFont val="Calibri"/>
        <family val="2"/>
      </rPr>
      <t>)</t>
    </r>
  </si>
  <si>
    <r>
      <rPr>
        <sz val="12"/>
        <color theme="1"/>
        <rFont val="新細明體"/>
        <family val="1"/>
        <charset val="136"/>
      </rPr>
      <t>黃龍府尹知復步軍之事又工部尚書</t>
    </r>
  </si>
  <si>
    <r>
      <rPr>
        <sz val="12"/>
        <color theme="1"/>
        <rFont val="新細明體"/>
        <family val="1"/>
        <charset val="136"/>
      </rPr>
      <t>梁振晶，〈阜新四家子遼墓發掘簡報〉，收入《遼寧考古文集》，第</t>
    </r>
    <r>
      <rPr>
        <sz val="12"/>
        <color theme="1"/>
        <rFont val="Calibri"/>
        <family val="2"/>
      </rPr>
      <t>1</t>
    </r>
    <r>
      <rPr>
        <sz val="12"/>
        <color theme="1"/>
        <rFont val="新細明體"/>
        <family val="1"/>
        <charset val="136"/>
      </rPr>
      <t>期。瀋陽：遼寧民族出版社，</t>
    </r>
    <r>
      <rPr>
        <sz val="12"/>
        <color theme="1"/>
        <rFont val="Calibri"/>
        <family val="2"/>
      </rPr>
      <t>2003</t>
    </r>
    <r>
      <rPr>
        <sz val="12"/>
        <color theme="1"/>
        <rFont val="新細明體"/>
        <family val="1"/>
        <charset val="136"/>
      </rPr>
      <t>，頁</t>
    </r>
    <r>
      <rPr>
        <sz val="12"/>
        <color theme="1"/>
        <rFont val="Calibri"/>
        <family val="2"/>
      </rPr>
      <t>121-133</t>
    </r>
    <r>
      <rPr>
        <sz val="12"/>
        <color theme="1"/>
        <rFont val="新細明體"/>
        <family val="1"/>
        <charset val="136"/>
      </rPr>
      <t>。</t>
    </r>
  </si>
  <si>
    <r>
      <rPr>
        <sz val="12"/>
        <color theme="1"/>
        <rFont val="新細明體"/>
        <family val="1"/>
        <charset val="136"/>
      </rPr>
      <t>遼寧省北寧市富屯鄉龍岡村</t>
    </r>
    <r>
      <rPr>
        <sz val="12"/>
        <color theme="1"/>
        <rFont val="Calibri"/>
        <family val="2"/>
      </rPr>
      <t>M1</t>
    </r>
  </si>
  <si>
    <r>
      <rPr>
        <sz val="12"/>
        <color theme="1"/>
        <rFont val="新細明體"/>
        <family val="1"/>
        <charset val="136"/>
      </rPr>
      <t>卒於清寧八年三月十二日、卒於咸雍五年</t>
    </r>
  </si>
  <si>
    <t>1062; 1069</t>
  </si>
  <si>
    <r>
      <rPr>
        <sz val="12"/>
        <color theme="1"/>
        <rFont val="新細明體"/>
        <family val="1"/>
        <charset val="136"/>
      </rPr>
      <t>耶律宗政、秦晉國妃</t>
    </r>
  </si>
  <si>
    <r>
      <t>1003-1062(60)</t>
    </r>
    <r>
      <rPr>
        <sz val="12"/>
        <color theme="1"/>
        <rFont val="新細明體"/>
        <family val="1"/>
        <charset val="136"/>
      </rPr>
      <t>、</t>
    </r>
    <r>
      <rPr>
        <sz val="12"/>
        <color theme="1"/>
        <rFont val="Calibri"/>
        <family val="2"/>
      </rPr>
      <t>1001-1069(69)</t>
    </r>
  </si>
  <si>
    <r>
      <rPr>
        <sz val="12"/>
        <color theme="1"/>
        <rFont val="新細明體"/>
        <family val="1"/>
        <charset val="136"/>
      </rPr>
      <t>遼皇室、耶律宗教</t>
    </r>
    <r>
      <rPr>
        <sz val="12"/>
        <color theme="1"/>
        <rFont val="Calibri"/>
        <family val="2"/>
      </rPr>
      <t>(</t>
    </r>
    <r>
      <rPr>
        <sz val="12"/>
        <color theme="1"/>
        <rFont val="新細明體"/>
        <family val="1"/>
        <charset val="136"/>
      </rPr>
      <t>兄，</t>
    </r>
    <r>
      <rPr>
        <sz val="12"/>
        <color theme="1"/>
        <rFont val="Calibri"/>
        <family val="2"/>
      </rPr>
      <t>T4307)</t>
    </r>
    <r>
      <rPr>
        <sz val="12"/>
        <color theme="1"/>
        <rFont val="新細明體"/>
        <family val="1"/>
        <charset val="136"/>
      </rPr>
      <t>，耶律宗允</t>
    </r>
    <r>
      <rPr>
        <sz val="12"/>
        <color theme="1"/>
        <rFont val="Calibri"/>
        <family val="2"/>
      </rPr>
      <t>(</t>
    </r>
    <r>
      <rPr>
        <sz val="12"/>
        <color theme="1"/>
        <rFont val="新細明體"/>
        <family val="1"/>
        <charset val="136"/>
      </rPr>
      <t>弟，</t>
    </r>
    <r>
      <rPr>
        <sz val="12"/>
        <color theme="1"/>
        <rFont val="Calibri"/>
        <family val="2"/>
      </rPr>
      <t>T4359)</t>
    </r>
    <r>
      <rPr>
        <sz val="12"/>
        <color theme="1"/>
        <rFont val="新細明體"/>
        <family val="1"/>
        <charset val="136"/>
      </rPr>
      <t>，陳國公主</t>
    </r>
    <r>
      <rPr>
        <sz val="12"/>
        <color theme="1"/>
        <rFont val="Calibri"/>
        <family val="2"/>
      </rPr>
      <t>(</t>
    </r>
    <r>
      <rPr>
        <sz val="12"/>
        <color theme="1"/>
        <rFont val="新細明體"/>
        <family val="1"/>
        <charset val="136"/>
      </rPr>
      <t>姊，</t>
    </r>
    <r>
      <rPr>
        <sz val="12"/>
        <color theme="1"/>
        <rFont val="Calibri"/>
        <family val="2"/>
      </rPr>
      <t>T4204)</t>
    </r>
    <r>
      <rPr>
        <sz val="12"/>
        <color theme="1"/>
        <rFont val="新細明體"/>
        <family val="1"/>
        <charset val="136"/>
      </rPr>
      <t>、聖宗貴妃</t>
    </r>
    <r>
      <rPr>
        <sz val="12"/>
        <color theme="1"/>
        <rFont val="Calibri"/>
        <family val="2"/>
      </rPr>
      <t>(</t>
    </r>
    <r>
      <rPr>
        <sz val="12"/>
        <color theme="1"/>
        <rFont val="新細明體"/>
        <family val="1"/>
        <charset val="136"/>
      </rPr>
      <t>國妃同父異母姐妹，</t>
    </r>
    <r>
      <rPr>
        <sz val="12"/>
        <color theme="1"/>
        <rFont val="Calibri"/>
        <family val="2"/>
      </rPr>
      <t>T4161)</t>
    </r>
  </si>
  <si>
    <r>
      <rPr>
        <sz val="12"/>
        <color theme="1"/>
        <rFont val="新細明體"/>
        <family val="1"/>
        <charset val="136"/>
      </rPr>
      <t>石墓誌並蓋「故魏國大王墓誌銘記」</t>
    </r>
    <r>
      <rPr>
        <sz val="12"/>
        <color theme="1"/>
        <rFont val="Calibri"/>
        <family val="2"/>
      </rPr>
      <t>1</t>
    </r>
    <r>
      <rPr>
        <sz val="12"/>
        <color theme="1"/>
        <rFont val="新細明體"/>
        <family val="1"/>
        <charset val="136"/>
      </rPr>
      <t>、「故秦晉國妃墓誌銘記」</t>
    </r>
    <r>
      <rPr>
        <sz val="12"/>
        <color theme="1"/>
        <rFont val="Calibri"/>
        <family val="2"/>
      </rPr>
      <t>1</t>
    </r>
  </si>
  <si>
    <r>
      <rPr>
        <sz val="12"/>
        <color theme="1"/>
        <rFont val="新細明體"/>
        <family val="1"/>
        <charset val="136"/>
      </rPr>
      <t>魏國大王、秦晉國妃</t>
    </r>
  </si>
  <si>
    <r>
      <rPr>
        <sz val="12"/>
        <color theme="1"/>
        <rFont val="新細明體"/>
        <family val="1"/>
        <charset val="136"/>
      </rPr>
      <t>張克舉，〈北寧龍崗遼墓〉，收入《遼寧考古文集》，第</t>
    </r>
    <r>
      <rPr>
        <sz val="12"/>
        <color theme="1"/>
        <rFont val="Calibri"/>
        <family val="2"/>
      </rPr>
      <t>1</t>
    </r>
    <r>
      <rPr>
        <sz val="12"/>
        <color theme="1"/>
        <rFont val="新細明體"/>
        <family val="1"/>
        <charset val="136"/>
      </rPr>
      <t>期。瀋陽：遼寧民族出版社，</t>
    </r>
    <r>
      <rPr>
        <sz val="12"/>
        <color theme="1"/>
        <rFont val="Calibri"/>
        <family val="2"/>
      </rPr>
      <t>2003</t>
    </r>
    <r>
      <rPr>
        <sz val="12"/>
        <color theme="1"/>
        <rFont val="新細明體"/>
        <family val="1"/>
        <charset val="136"/>
      </rPr>
      <t>，頁</t>
    </r>
    <r>
      <rPr>
        <sz val="12"/>
        <color theme="1"/>
        <rFont val="Calibri"/>
        <family val="2"/>
      </rPr>
      <t>112-120</t>
    </r>
    <r>
      <rPr>
        <sz val="12"/>
        <color theme="1"/>
        <rFont val="新細明體"/>
        <family val="1"/>
        <charset val="136"/>
      </rPr>
      <t>。</t>
    </r>
  </si>
  <si>
    <r>
      <rPr>
        <sz val="12"/>
        <color theme="1"/>
        <rFont val="新細明體"/>
        <family val="1"/>
        <charset val="136"/>
      </rPr>
      <t>遼寧省北寧市富屯鄉龍岡村</t>
    </r>
    <r>
      <rPr>
        <sz val="12"/>
        <color theme="1"/>
        <rFont val="Calibri"/>
        <family val="2"/>
      </rPr>
      <t>M2</t>
    </r>
  </si>
  <si>
    <r>
      <rPr>
        <sz val="12"/>
        <color theme="1"/>
        <rFont val="新細明體"/>
        <family val="1"/>
        <charset val="136"/>
      </rPr>
      <t>卒於遼道宗咸雍元年</t>
    </r>
  </si>
  <si>
    <r>
      <rPr>
        <sz val="12"/>
        <color theme="1"/>
        <rFont val="新細明體"/>
        <family val="1"/>
        <charset val="136"/>
      </rPr>
      <t>耶律宗允</t>
    </r>
  </si>
  <si>
    <t>1006-1065(60)</t>
  </si>
  <si>
    <r>
      <rPr>
        <sz val="12"/>
        <color theme="1"/>
        <rFont val="新細明體"/>
        <family val="1"/>
        <charset val="136"/>
      </rPr>
      <t>遼皇室、耶律宗教</t>
    </r>
    <r>
      <rPr>
        <sz val="12"/>
        <color theme="1"/>
        <rFont val="Calibri"/>
        <family val="2"/>
      </rPr>
      <t>(</t>
    </r>
    <r>
      <rPr>
        <sz val="12"/>
        <color theme="1"/>
        <rFont val="新細明體"/>
        <family val="1"/>
        <charset val="136"/>
      </rPr>
      <t>兄，</t>
    </r>
    <r>
      <rPr>
        <sz val="12"/>
        <color theme="1"/>
        <rFont val="Calibri"/>
        <family val="2"/>
      </rPr>
      <t>T4307)</t>
    </r>
    <r>
      <rPr>
        <sz val="12"/>
        <color theme="1"/>
        <rFont val="新細明體"/>
        <family val="1"/>
        <charset val="136"/>
      </rPr>
      <t>，耶律宗政</t>
    </r>
    <r>
      <rPr>
        <sz val="12"/>
        <color theme="1"/>
        <rFont val="Calibri"/>
        <family val="2"/>
      </rPr>
      <t>(</t>
    </r>
    <r>
      <rPr>
        <sz val="12"/>
        <color theme="1"/>
        <rFont val="新細明體"/>
        <family val="1"/>
        <charset val="136"/>
      </rPr>
      <t>兄，</t>
    </r>
    <r>
      <rPr>
        <sz val="12"/>
        <color theme="1"/>
        <rFont val="Calibri"/>
        <family val="2"/>
      </rPr>
      <t>T4358)</t>
    </r>
    <r>
      <rPr>
        <sz val="12"/>
        <color theme="1"/>
        <rFont val="新細明體"/>
        <family val="1"/>
        <charset val="136"/>
      </rPr>
      <t>，陳國公主</t>
    </r>
    <r>
      <rPr>
        <sz val="12"/>
        <color theme="1"/>
        <rFont val="Calibri"/>
        <family val="2"/>
      </rPr>
      <t>(</t>
    </r>
    <r>
      <rPr>
        <sz val="12"/>
        <color theme="1"/>
        <rFont val="新細明體"/>
        <family val="1"/>
        <charset val="136"/>
      </rPr>
      <t>姊，</t>
    </r>
    <r>
      <rPr>
        <sz val="12"/>
        <color theme="1"/>
        <rFont val="Calibri"/>
        <family val="2"/>
      </rPr>
      <t>T4204)</t>
    </r>
  </si>
  <si>
    <r>
      <rPr>
        <sz val="12"/>
        <color theme="1"/>
        <rFont val="新細明體"/>
        <family val="1"/>
        <charset val="136"/>
      </rPr>
      <t>石墓誌並蓋「故鄭王墓誌銘」</t>
    </r>
    <r>
      <rPr>
        <sz val="12"/>
        <color theme="1"/>
        <rFont val="Calibri"/>
        <family val="2"/>
      </rPr>
      <t>1</t>
    </r>
  </si>
  <si>
    <r>
      <rPr>
        <sz val="12"/>
        <color theme="1"/>
        <rFont val="新細明體"/>
        <family val="1"/>
        <charset val="136"/>
      </rPr>
      <t>鄭王</t>
    </r>
  </si>
  <si>
    <r>
      <rPr>
        <sz val="12"/>
        <color theme="1"/>
        <rFont val="新細明體"/>
        <family val="1"/>
        <charset val="136"/>
      </rPr>
      <t>遼寧省朝陽市姑營子村第一師範學院</t>
    </r>
    <r>
      <rPr>
        <sz val="12"/>
        <color theme="1"/>
        <rFont val="Calibri"/>
        <family val="2"/>
      </rPr>
      <t>M1</t>
    </r>
  </si>
  <si>
    <r>
      <rPr>
        <sz val="12"/>
        <color theme="1"/>
        <rFont val="新細明體"/>
        <family val="1"/>
        <charset val="136"/>
      </rPr>
      <t>卒於太平六年</t>
    </r>
  </si>
  <si>
    <r>
      <rPr>
        <sz val="12"/>
        <color theme="1"/>
        <rFont val="新細明體"/>
        <family val="1"/>
        <charset val="136"/>
      </rPr>
      <t>耿知新</t>
    </r>
  </si>
  <si>
    <t>1012-1026(15)</t>
  </si>
  <si>
    <r>
      <rPr>
        <sz val="12"/>
        <color theme="1"/>
        <rFont val="新細明體"/>
        <family val="1"/>
        <charset val="136"/>
      </rPr>
      <t>耿氏家族，耿崇美</t>
    </r>
    <r>
      <rPr>
        <sz val="12"/>
        <color theme="1"/>
        <rFont val="Calibri"/>
        <family val="2"/>
      </rPr>
      <t>(</t>
    </r>
    <r>
      <rPr>
        <sz val="12"/>
        <color theme="1"/>
        <rFont val="新細明體"/>
        <family val="1"/>
        <charset val="136"/>
      </rPr>
      <t>曾祖，</t>
    </r>
    <r>
      <rPr>
        <sz val="12"/>
        <color theme="1"/>
        <rFont val="Calibri"/>
        <family val="2"/>
      </rPr>
      <t>T4255)</t>
    </r>
    <r>
      <rPr>
        <sz val="12"/>
        <color theme="1"/>
        <rFont val="新細明體"/>
        <family val="1"/>
        <charset val="136"/>
      </rPr>
      <t>、耿延毅</t>
    </r>
    <r>
      <rPr>
        <sz val="12"/>
        <color theme="1"/>
        <rFont val="Calibri"/>
        <family val="2"/>
      </rPr>
      <t>(</t>
    </r>
    <r>
      <rPr>
        <sz val="12"/>
        <color theme="1"/>
        <rFont val="新細明體"/>
        <family val="1"/>
        <charset val="136"/>
      </rPr>
      <t>父，</t>
    </r>
    <r>
      <rPr>
        <sz val="12"/>
        <color theme="1"/>
        <rFont val="Calibri"/>
        <family val="2"/>
      </rPr>
      <t>T4389)</t>
    </r>
  </si>
  <si>
    <r>
      <rPr>
        <sz val="12"/>
        <color theme="1"/>
        <rFont val="新細明體"/>
        <family val="1"/>
        <charset val="136"/>
      </rPr>
      <t>石墓誌並蓋「□德軍節度衙內郡指揮使耿氏墓誌銘并序」</t>
    </r>
    <r>
      <rPr>
        <sz val="12"/>
        <color theme="1"/>
        <rFont val="Calibri"/>
        <family val="2"/>
      </rPr>
      <t>1</t>
    </r>
  </si>
  <si>
    <r>
      <rPr>
        <sz val="12"/>
        <color theme="1"/>
        <rFont val="新細明體"/>
        <family val="1"/>
        <charset val="136"/>
      </rPr>
      <t>□德軍節度衙內郡指揮使</t>
    </r>
  </si>
  <si>
    <r>
      <rPr>
        <sz val="12"/>
        <color theme="1"/>
        <rFont val="新細明體"/>
        <family val="1"/>
        <charset val="136"/>
      </rPr>
      <t>朝陽地區博物館，〈遼寧朝陽姑營子遼耿氏墓發掘報告〉，收入《考古學集刊》，第</t>
    </r>
    <r>
      <rPr>
        <sz val="12"/>
        <color theme="1"/>
        <rFont val="Calibri"/>
        <family val="2"/>
      </rPr>
      <t>3</t>
    </r>
    <r>
      <rPr>
        <sz val="12"/>
        <color theme="1"/>
        <rFont val="新細明體"/>
        <family val="1"/>
        <charset val="136"/>
      </rPr>
      <t>期。北京：中國社會科學出版社，</t>
    </r>
    <r>
      <rPr>
        <sz val="12"/>
        <color theme="1"/>
        <rFont val="Calibri"/>
        <family val="2"/>
      </rPr>
      <t>1983</t>
    </r>
    <r>
      <rPr>
        <sz val="12"/>
        <color theme="1"/>
        <rFont val="新細明體"/>
        <family val="1"/>
        <charset val="136"/>
      </rPr>
      <t>，頁</t>
    </r>
    <r>
      <rPr>
        <sz val="12"/>
        <color theme="1"/>
        <rFont val="Calibri"/>
        <family val="2"/>
      </rPr>
      <t>168-195</t>
    </r>
    <r>
      <rPr>
        <sz val="12"/>
        <color theme="1"/>
        <rFont val="新細明體"/>
        <family val="1"/>
        <charset val="136"/>
      </rPr>
      <t>。
朱子方、徐基，〈遼耿氏墓誌考略〉，收入《考古學集刊》，第</t>
    </r>
    <r>
      <rPr>
        <sz val="12"/>
        <color theme="1"/>
        <rFont val="Calibri"/>
        <family val="2"/>
      </rPr>
      <t>3</t>
    </r>
    <r>
      <rPr>
        <sz val="12"/>
        <color theme="1"/>
        <rFont val="新細明體"/>
        <family val="1"/>
        <charset val="136"/>
      </rPr>
      <t>期。北京：中國社會科學出版社，</t>
    </r>
    <r>
      <rPr>
        <sz val="12"/>
        <color theme="1"/>
        <rFont val="Calibri"/>
        <family val="2"/>
      </rPr>
      <t>1983</t>
    </r>
    <r>
      <rPr>
        <sz val="12"/>
        <color theme="1"/>
        <rFont val="新細明體"/>
        <family val="1"/>
        <charset val="136"/>
      </rPr>
      <t>，頁</t>
    </r>
    <r>
      <rPr>
        <sz val="12"/>
        <color theme="1"/>
        <rFont val="Calibri"/>
        <family val="2"/>
      </rPr>
      <t>196-204</t>
    </r>
    <r>
      <rPr>
        <sz val="12"/>
        <color theme="1"/>
        <rFont val="新細明體"/>
        <family val="1"/>
        <charset val="136"/>
      </rPr>
      <t>。</t>
    </r>
  </si>
  <si>
    <r>
      <rPr>
        <sz val="12"/>
        <color theme="1"/>
        <rFont val="新細明體"/>
        <family val="1"/>
        <charset val="136"/>
      </rPr>
      <t>遼寧省朝陽市姑營子村第一師範學院</t>
    </r>
    <r>
      <rPr>
        <sz val="12"/>
        <color theme="1"/>
        <rFont val="Calibri"/>
        <family val="2"/>
      </rPr>
      <t>M2</t>
    </r>
  </si>
  <si>
    <r>
      <rPr>
        <sz val="12"/>
        <color theme="1"/>
        <rFont val="新細明體"/>
        <family val="1"/>
        <charset val="136"/>
      </rPr>
      <t>合葬於開泰九年二月</t>
    </r>
  </si>
  <si>
    <r>
      <rPr>
        <sz val="12"/>
        <color theme="1"/>
        <rFont val="新細明體"/>
        <family val="1"/>
        <charset val="136"/>
      </rPr>
      <t>耿延毅、耶律氏</t>
    </r>
  </si>
  <si>
    <r>
      <t>?-1019(</t>
    </r>
    <r>
      <rPr>
        <sz val="12"/>
        <color theme="1"/>
        <rFont val="新細明體"/>
        <family val="1"/>
        <charset val="136"/>
      </rPr>
      <t>耿延毅</t>
    </r>
    <r>
      <rPr>
        <sz val="12"/>
        <color theme="1"/>
        <rFont val="Calibri"/>
        <family val="2"/>
      </rPr>
      <t>)</t>
    </r>
    <r>
      <rPr>
        <sz val="12"/>
        <color theme="1"/>
        <rFont val="新細明體"/>
        <family val="1"/>
        <charset val="136"/>
      </rPr>
      <t>、</t>
    </r>
    <r>
      <rPr>
        <sz val="12"/>
        <color theme="1"/>
        <rFont val="Calibri"/>
        <family val="2"/>
      </rPr>
      <t>?-1011(</t>
    </r>
    <r>
      <rPr>
        <sz val="12"/>
        <color theme="1"/>
        <rFont val="新細明體"/>
        <family val="1"/>
        <charset val="136"/>
      </rPr>
      <t>耶律氏</t>
    </r>
    <r>
      <rPr>
        <sz val="12"/>
        <color theme="1"/>
        <rFont val="Calibri"/>
        <family val="2"/>
      </rPr>
      <t>)</t>
    </r>
  </si>
  <si>
    <r>
      <rPr>
        <sz val="12"/>
        <color theme="1"/>
        <rFont val="新細明體"/>
        <family val="1"/>
        <charset val="136"/>
      </rPr>
      <t>耿氏家族，耿崇美</t>
    </r>
    <r>
      <rPr>
        <sz val="12"/>
        <color theme="1"/>
        <rFont val="Calibri"/>
        <family val="2"/>
      </rPr>
      <t>(</t>
    </r>
    <r>
      <rPr>
        <sz val="12"/>
        <color theme="1"/>
        <rFont val="新細明體"/>
        <family val="1"/>
        <charset val="136"/>
      </rPr>
      <t>祖，</t>
    </r>
    <r>
      <rPr>
        <sz val="12"/>
        <color theme="1"/>
        <rFont val="Calibri"/>
        <family val="2"/>
      </rPr>
      <t>T4255)</t>
    </r>
    <r>
      <rPr>
        <sz val="12"/>
        <color theme="1"/>
        <rFont val="新細明體"/>
        <family val="1"/>
        <charset val="136"/>
      </rPr>
      <t>、耿知新</t>
    </r>
    <r>
      <rPr>
        <sz val="12"/>
        <color theme="1"/>
        <rFont val="Calibri"/>
        <family val="2"/>
      </rPr>
      <t>(</t>
    </r>
    <r>
      <rPr>
        <sz val="12"/>
        <color theme="1"/>
        <rFont val="新細明體"/>
        <family val="1"/>
        <charset val="136"/>
      </rPr>
      <t>子，</t>
    </r>
    <r>
      <rPr>
        <sz val="12"/>
        <color theme="1"/>
        <rFont val="Calibri"/>
        <family val="2"/>
      </rPr>
      <t>T4388)</t>
    </r>
  </si>
  <si>
    <r>
      <rPr>
        <sz val="12"/>
        <color theme="1"/>
        <rFont val="新細明體"/>
        <family val="1"/>
        <charset val="136"/>
      </rPr>
      <t>石墓誌並蓋</t>
    </r>
    <r>
      <rPr>
        <sz val="12"/>
        <color theme="1"/>
        <rFont val="Calibri"/>
        <family val="2"/>
      </rPr>
      <t>1</t>
    </r>
    <r>
      <rPr>
        <sz val="12"/>
        <color theme="1"/>
        <rFont val="新細明體"/>
        <family val="1"/>
        <charset val="136"/>
      </rPr>
      <t>「大契丹國故□□使武平軍節度□□等州觀察處置等使使持節朗州諸軍事□州刺史金紫崇祿大夫檢校太尉兼御史大夫上柱國鉅鹿郡開國伯食邑七百戶贈耿公墓誌銘」、石墓誌並蓋</t>
    </r>
    <r>
      <rPr>
        <sz val="12"/>
        <color theme="1"/>
        <rFont val="Calibri"/>
        <family val="2"/>
      </rPr>
      <t>1</t>
    </r>
    <r>
      <rPr>
        <sz val="12"/>
        <color theme="1"/>
        <rFont val="新細明體"/>
        <family val="1"/>
        <charset val="136"/>
      </rPr>
      <t>「皇朝</t>
    </r>
    <r>
      <rPr>
        <sz val="12"/>
        <color theme="1"/>
        <rFont val="Calibri"/>
        <family val="2"/>
      </rPr>
      <t>⋯⋯</t>
    </r>
    <r>
      <rPr>
        <sz val="12"/>
        <color theme="1"/>
        <rFont val="新細明體"/>
        <family val="1"/>
        <charset val="136"/>
      </rPr>
      <t>漆水郡夫人墓誌銘」</t>
    </r>
  </si>
  <si>
    <r>
      <rPr>
        <sz val="12"/>
        <color theme="1"/>
        <rFont val="新細明體"/>
        <family val="1"/>
        <charset val="136"/>
      </rPr>
      <t>□州刺史、漆水郡夫人</t>
    </r>
  </si>
  <si>
    <r>
      <rPr>
        <sz val="12"/>
        <color theme="1"/>
        <rFont val="新細明體"/>
        <family val="1"/>
        <charset val="136"/>
      </rPr>
      <t>河北省平泉縣柳溪鄉馬架子村八旦溝自然村</t>
    </r>
  </si>
  <si>
    <r>
      <rPr>
        <sz val="12"/>
        <color theme="1"/>
        <rFont val="新細明體"/>
        <family val="1"/>
        <charset val="136"/>
      </rPr>
      <t>葬於咸雍六年十月四日辛酉</t>
    </r>
  </si>
  <si>
    <r>
      <rPr>
        <sz val="12"/>
        <color theme="1"/>
        <rFont val="新細明體"/>
        <family val="1"/>
        <charset val="136"/>
      </rPr>
      <t>蕭福延</t>
    </r>
    <r>
      <rPr>
        <sz val="12"/>
        <color theme="1"/>
        <rFont val="Calibri"/>
        <family val="2"/>
      </rPr>
      <t>(</t>
    </r>
    <r>
      <rPr>
        <sz val="12"/>
        <color theme="1"/>
        <rFont val="新細明體"/>
        <family val="1"/>
        <charset val="136"/>
      </rPr>
      <t>因誌文殘缺，墓主之名系根據經歷推測</t>
    </r>
    <r>
      <rPr>
        <sz val="12"/>
        <color theme="1"/>
        <rFont val="Calibri"/>
        <family val="2"/>
      </rPr>
      <t>)</t>
    </r>
  </si>
  <si>
    <t>1016-1070(55)</t>
  </si>
  <si>
    <r>
      <rPr>
        <sz val="12"/>
        <color theme="1"/>
        <rFont val="新細明體"/>
        <family val="1"/>
        <charset val="136"/>
      </rPr>
      <t>石墓誌並蓋「保節宣徽使鎮東軍節度越州管內觀察處置等使崇祿大夫檢校太師同中書門下平章事行越州大都督府長史兼御史大夫上柱國蘭陵郡開國公食邑四千三百戶實封四百三十戶蕭公墓誌銘并序」</t>
    </r>
    <r>
      <rPr>
        <sz val="12"/>
        <color theme="1"/>
        <rFont val="Calibri"/>
        <family val="2"/>
      </rPr>
      <t>1</t>
    </r>
  </si>
  <si>
    <r>
      <rPr>
        <sz val="12"/>
        <color theme="1"/>
        <rFont val="新細明體"/>
        <family val="1"/>
        <charset val="136"/>
      </rPr>
      <t>宣徽使同中書門下平章事</t>
    </r>
  </si>
  <si>
    <r>
      <rPr>
        <sz val="12"/>
        <color theme="1"/>
        <rFont val="新細明體"/>
        <family val="1"/>
        <charset val="136"/>
      </rPr>
      <t>張守義，〈平泉縣馬架子發現的遼代墓誌〉，《文物春秋》，</t>
    </r>
    <r>
      <rPr>
        <sz val="12"/>
        <color theme="1"/>
        <rFont val="Calibri"/>
        <family val="2"/>
      </rPr>
      <t>2006</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61-64</t>
    </r>
    <r>
      <rPr>
        <sz val="12"/>
        <color theme="1"/>
        <rFont val="新細明體"/>
        <family val="1"/>
        <charset val="136"/>
      </rPr>
      <t>。</t>
    </r>
  </si>
  <si>
    <r>
      <rPr>
        <sz val="12"/>
        <color theme="1"/>
        <rFont val="新細明體"/>
        <family val="1"/>
        <charset val="136"/>
      </rPr>
      <t>河北省張家口市涿鹿縣譚莊村</t>
    </r>
    <r>
      <rPr>
        <sz val="12"/>
        <color theme="1"/>
        <rFont val="Calibri"/>
        <family val="2"/>
      </rPr>
      <t>M1</t>
    </r>
  </si>
  <si>
    <r>
      <rPr>
        <sz val="12"/>
        <color theme="1"/>
        <rFont val="新細明體"/>
        <family val="1"/>
        <charset val="136"/>
      </rPr>
      <t>卒於□寧元年十二月二十八日</t>
    </r>
    <r>
      <rPr>
        <sz val="12"/>
        <color theme="1"/>
        <rFont val="Calibri"/>
        <family val="2"/>
      </rPr>
      <t>(</t>
    </r>
    <r>
      <rPr>
        <sz val="12"/>
        <color theme="1"/>
        <rFont val="新細明體"/>
        <family val="1"/>
        <charset val="136"/>
      </rPr>
      <t>應為保寧</t>
    </r>
    <r>
      <rPr>
        <sz val="12"/>
        <color theme="1"/>
        <rFont val="Calibri"/>
        <family val="2"/>
      </rPr>
      <t>)</t>
    </r>
  </si>
  <si>
    <r>
      <rPr>
        <sz val="12"/>
        <color theme="1"/>
        <rFont val="新細明體"/>
        <family val="1"/>
        <charset val="136"/>
      </rPr>
      <t>臧知進</t>
    </r>
  </si>
  <si>
    <t>?-970(7?)</t>
  </si>
  <si>
    <r>
      <rPr>
        <sz val="12"/>
        <color theme="1"/>
        <rFont val="新細明體"/>
        <family val="1"/>
        <charset val="136"/>
      </rPr>
      <t>石墓誌並蓋「大契丹國故東菀郡臧府君墓誌銘」</t>
    </r>
    <r>
      <rPr>
        <sz val="12"/>
        <color theme="1"/>
        <rFont val="Calibri"/>
        <family val="2"/>
      </rPr>
      <t>1(</t>
    </r>
    <r>
      <rPr>
        <sz val="12"/>
        <color theme="1"/>
        <rFont val="新細明體"/>
        <family val="1"/>
        <charset val="136"/>
      </rPr>
      <t>蓋上雕有十二辰像</t>
    </r>
    <r>
      <rPr>
        <sz val="12"/>
        <color theme="1"/>
        <rFont val="Calibri"/>
        <family val="2"/>
      </rPr>
      <t>)</t>
    </r>
  </si>
  <si>
    <r>
      <rPr>
        <sz val="12"/>
        <color theme="1"/>
        <rFont val="新細明體"/>
        <family val="1"/>
        <charset val="136"/>
      </rPr>
      <t>奉聖州永興別馬□□□□</t>
    </r>
  </si>
  <si>
    <r>
      <rPr>
        <sz val="12"/>
        <color theme="1"/>
        <rFont val="新細明體"/>
        <family val="1"/>
        <charset val="136"/>
      </rPr>
      <t>張家口地區文管所、涿鹿縣文管所，〈河北涿鹿譚莊遼臧知進墓〉，《文物春秋》，</t>
    </r>
    <r>
      <rPr>
        <sz val="12"/>
        <color theme="1"/>
        <rFont val="Calibri"/>
        <family val="2"/>
      </rPr>
      <t>1990</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29-35</t>
    </r>
    <r>
      <rPr>
        <sz val="12"/>
        <color theme="1"/>
        <rFont val="新細明體"/>
        <family val="1"/>
        <charset val="136"/>
      </rPr>
      <t>。</t>
    </r>
  </si>
  <si>
    <r>
      <rPr>
        <sz val="12"/>
        <color theme="1"/>
        <rFont val="新細明體"/>
        <family val="1"/>
        <charset val="136"/>
      </rPr>
      <t>北京市西郊月壇洪茂溝</t>
    </r>
  </si>
  <si>
    <r>
      <rPr>
        <sz val="12"/>
        <color theme="1"/>
        <rFont val="新細明體"/>
        <family val="1"/>
        <charset val="136"/>
      </rPr>
      <t>葬於咸雍五年</t>
    </r>
  </si>
  <si>
    <r>
      <rPr>
        <sz val="12"/>
        <color theme="1"/>
        <rFont val="新細明體"/>
        <family val="1"/>
        <charset val="136"/>
      </rPr>
      <t>王氏</t>
    </r>
  </si>
  <si>
    <t>?-?</t>
  </si>
  <si>
    <r>
      <rPr>
        <sz val="12"/>
        <color theme="1"/>
        <rFont val="新細明體"/>
        <family val="1"/>
        <charset val="136"/>
      </rPr>
      <t>墓誌並蓋「濟陰董府君夫人王氏墓誌銘」</t>
    </r>
    <r>
      <rPr>
        <sz val="12"/>
        <color theme="1"/>
        <rFont val="Calibri"/>
        <family val="2"/>
      </rPr>
      <t>1</t>
    </r>
  </si>
  <si>
    <r>
      <rPr>
        <sz val="12"/>
        <color theme="1"/>
        <rFont val="新細明體"/>
        <family val="1"/>
        <charset val="136"/>
      </rPr>
      <t>夫董匡信為右班殿直</t>
    </r>
  </si>
  <si>
    <r>
      <rPr>
        <sz val="12"/>
        <color theme="1"/>
        <rFont val="新細明體"/>
        <family val="1"/>
        <charset val="136"/>
      </rPr>
      <t>蘇天鈞，〈北京郊區遼墓發掘簡報〉，《考古》，</t>
    </r>
    <r>
      <rPr>
        <sz val="12"/>
        <color theme="1"/>
        <rFont val="Calibri"/>
        <family val="2"/>
      </rPr>
      <t>1959</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89-93</t>
    </r>
    <r>
      <rPr>
        <sz val="12"/>
        <color theme="1"/>
        <rFont val="新細明體"/>
        <family val="1"/>
        <charset val="136"/>
      </rPr>
      <t>。</t>
    </r>
  </si>
  <si>
    <r>
      <rPr>
        <sz val="12"/>
        <color theme="1"/>
        <rFont val="新細明體"/>
        <family val="1"/>
        <charset val="136"/>
      </rPr>
      <t>內蒙古庫倫旗平安鄉五星村</t>
    </r>
  </si>
  <si>
    <r>
      <rPr>
        <sz val="12"/>
        <color theme="1"/>
        <rFont val="新細明體"/>
        <family val="1"/>
        <charset val="136"/>
      </rPr>
      <t>葬於重熙九年</t>
    </r>
  </si>
  <si>
    <r>
      <rPr>
        <sz val="12"/>
        <color theme="1"/>
        <rFont val="新細明體"/>
        <family val="1"/>
        <charset val="136"/>
      </rPr>
      <t>呂思支</t>
    </r>
  </si>
  <si>
    <t>?-1040</t>
  </si>
  <si>
    <r>
      <rPr>
        <sz val="12"/>
        <color theme="1"/>
        <rFont val="新細明體"/>
        <family val="1"/>
        <charset val="136"/>
      </rPr>
      <t>石墓誌「</t>
    </r>
    <r>
      <rPr>
        <sz val="12"/>
        <color theme="1"/>
        <rFont val="Calibri"/>
        <family val="2"/>
      </rPr>
      <t>...</t>
    </r>
    <r>
      <rPr>
        <sz val="12"/>
        <color theme="1"/>
        <rFont val="新細明體"/>
        <family val="1"/>
        <charset val="136"/>
      </rPr>
      <t>掩閉永記」</t>
    </r>
    <r>
      <rPr>
        <sz val="12"/>
        <color theme="1"/>
        <rFont val="Calibri"/>
        <family val="2"/>
      </rPr>
      <t>1</t>
    </r>
  </si>
  <si>
    <r>
      <rPr>
        <sz val="12"/>
        <color theme="1"/>
        <rFont val="新細明體"/>
        <family val="1"/>
        <charset val="136"/>
      </rPr>
      <t>大契丹國晉王府右都押衙銀青崇祿大夫兼監察御史武騎尉</t>
    </r>
  </si>
  <si>
    <r>
      <rPr>
        <sz val="12"/>
        <color theme="1"/>
        <rFont val="新細明體"/>
        <family val="1"/>
        <charset val="136"/>
      </rPr>
      <t>武亞琴、孟祥昆，〈庫倫旗出土一方遼代墓志〉，《北方文物》，</t>
    </r>
    <r>
      <rPr>
        <sz val="12"/>
        <color theme="1"/>
        <rFont val="Calibri"/>
        <family val="2"/>
      </rPr>
      <t>2005</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51-52</t>
    </r>
    <r>
      <rPr>
        <sz val="12"/>
        <color theme="1"/>
        <rFont val="新細明體"/>
        <family val="1"/>
        <charset val="136"/>
      </rPr>
      <t>。</t>
    </r>
  </si>
  <si>
    <r>
      <rPr>
        <sz val="12"/>
        <color theme="1"/>
        <rFont val="新細明體"/>
        <family val="1"/>
        <charset val="136"/>
      </rPr>
      <t>內蒙古昭烏達盟寧城縣天義鎮石橋子村</t>
    </r>
  </si>
  <si>
    <r>
      <rPr>
        <sz val="12"/>
        <color theme="1"/>
        <rFont val="新細明體"/>
        <family val="1"/>
        <charset val="136"/>
      </rPr>
      <t>葬於太平八年</t>
    </r>
  </si>
  <si>
    <r>
      <rPr>
        <sz val="12"/>
        <color theme="1"/>
        <rFont val="新細明體"/>
        <family val="1"/>
        <charset val="136"/>
      </rPr>
      <t>李知順</t>
    </r>
  </si>
  <si>
    <t>975-1028(54)</t>
  </si>
  <si>
    <r>
      <rPr>
        <sz val="12"/>
        <color theme="1"/>
        <rFont val="新細明體"/>
        <family val="1"/>
        <charset val="136"/>
      </rPr>
      <t>石墓誌並蓋「故揚州節度使金紫崇祿大夫檢校太傅知中京內省司事提點內庫隴西縣開國伯食邑九百戶李公墓誌銘并序」</t>
    </r>
    <r>
      <rPr>
        <sz val="12"/>
        <color theme="1"/>
        <rFont val="Calibri"/>
        <family val="2"/>
      </rPr>
      <t>1</t>
    </r>
  </si>
  <si>
    <r>
      <rPr>
        <sz val="12"/>
        <color theme="1"/>
        <rFont val="新細明體"/>
        <family val="1"/>
        <charset val="136"/>
      </rPr>
      <t>揚州節度使金紫崇祿大夫檢校太傅知中京內省司事提點內庫隴西縣開國伯</t>
    </r>
  </si>
  <si>
    <r>
      <rPr>
        <sz val="12"/>
        <color theme="1"/>
        <rFont val="新細明體"/>
        <family val="1"/>
        <charset val="136"/>
      </rPr>
      <t>李逸友，〈遼李知順墓誌銘跋〉，《內蒙古文物考古》，</t>
    </r>
    <r>
      <rPr>
        <sz val="12"/>
        <color theme="1"/>
        <rFont val="Calibri"/>
        <family val="2"/>
      </rPr>
      <t>1981</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84-86</t>
    </r>
    <r>
      <rPr>
        <sz val="12"/>
        <color theme="1"/>
        <rFont val="新細明體"/>
        <family val="1"/>
        <charset val="136"/>
      </rPr>
      <t>。</t>
    </r>
  </si>
  <si>
    <r>
      <rPr>
        <sz val="12"/>
        <color theme="1"/>
        <rFont val="新細明體"/>
        <family val="1"/>
        <charset val="136"/>
      </rPr>
      <t>內蒙古巴林右旗羊場鄉罕大壩村</t>
    </r>
  </si>
  <si>
    <r>
      <rPr>
        <sz val="12"/>
        <color theme="1"/>
        <rFont val="新細明體"/>
        <family val="1"/>
        <charset val="136"/>
      </rPr>
      <t>葬於統和二十三年八月十四日</t>
    </r>
  </si>
  <si>
    <r>
      <rPr>
        <sz val="12"/>
        <color theme="1"/>
        <rFont val="新細明體"/>
        <family val="1"/>
        <charset val="136"/>
      </rPr>
      <t>石墓誌</t>
    </r>
    <r>
      <rPr>
        <sz val="12"/>
        <color theme="1"/>
        <rFont val="Calibri"/>
        <family val="2"/>
      </rPr>
      <t>1</t>
    </r>
  </si>
  <si>
    <r>
      <rPr>
        <sz val="12"/>
        <color theme="1"/>
        <rFont val="新細明體"/>
        <family val="1"/>
        <charset val="136"/>
      </rPr>
      <t>不明</t>
    </r>
    <r>
      <rPr>
        <sz val="12"/>
        <color theme="1"/>
        <rFont val="Calibri"/>
        <family val="2"/>
      </rPr>
      <t>(</t>
    </r>
    <r>
      <rPr>
        <sz val="12"/>
        <color theme="1"/>
        <rFont val="新細明體"/>
        <family val="1"/>
        <charset val="136"/>
      </rPr>
      <t>墓誌提到「回紇國國信使」</t>
    </r>
    <r>
      <rPr>
        <sz val="12"/>
        <color theme="1"/>
        <rFont val="Calibri"/>
        <family val="2"/>
      </rPr>
      <t>)</t>
    </r>
  </si>
  <si>
    <r>
      <rPr>
        <sz val="12"/>
        <color theme="1"/>
        <rFont val="新細明體"/>
        <family val="1"/>
        <charset val="136"/>
      </rPr>
      <t>韓仁信，〈罕大壩遼＂回紇國國信使＂壁畫墓的搶救性清理報告〉，《內蒙古文物考古》，</t>
    </r>
    <r>
      <rPr>
        <sz val="12"/>
        <color theme="1"/>
        <rFont val="Calibri"/>
        <family val="2"/>
      </rPr>
      <t>2001</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117-123</t>
    </r>
    <r>
      <rPr>
        <sz val="12"/>
        <color theme="1"/>
        <rFont val="新細明體"/>
        <family val="1"/>
        <charset val="136"/>
      </rPr>
      <t>。</t>
    </r>
  </si>
  <si>
    <r>
      <rPr>
        <sz val="12"/>
        <color theme="1"/>
        <rFont val="新細明體"/>
        <family val="1"/>
        <charset val="136"/>
      </rPr>
      <t>北京市八寶山革命公墓</t>
    </r>
  </si>
  <si>
    <r>
      <rPr>
        <sz val="12"/>
        <color theme="1"/>
        <rFont val="新細明體"/>
        <family val="1"/>
        <charset val="136"/>
      </rPr>
      <t>葬於咸雍五年五月十九日</t>
    </r>
  </si>
  <si>
    <r>
      <rPr>
        <sz val="12"/>
        <color theme="1"/>
        <rFont val="新細明體"/>
        <family val="1"/>
        <charset val="136"/>
      </rPr>
      <t>韓資道</t>
    </r>
  </si>
  <si>
    <t>1039-1069(31)</t>
  </si>
  <si>
    <r>
      <rPr>
        <sz val="12"/>
        <color theme="1"/>
        <rFont val="新細明體"/>
        <family val="1"/>
        <charset val="136"/>
      </rPr>
      <t>韓延徽家族墓地，李炎</t>
    </r>
    <r>
      <rPr>
        <sz val="12"/>
        <color theme="1"/>
        <rFont val="Calibri"/>
        <family val="2"/>
      </rPr>
      <t>(</t>
    </r>
    <r>
      <rPr>
        <sz val="12"/>
        <color theme="1"/>
        <rFont val="新細明體"/>
        <family val="1"/>
        <charset val="136"/>
      </rPr>
      <t>撰文</t>
    </r>
    <r>
      <rPr>
        <sz val="12"/>
        <color theme="1"/>
        <rFont val="Calibri"/>
        <family val="2"/>
      </rPr>
      <t>)</t>
    </r>
    <r>
      <rPr>
        <sz val="12"/>
        <color theme="1"/>
        <rFont val="新細明體"/>
        <family val="1"/>
        <charset val="136"/>
      </rPr>
      <t>、韓倬</t>
    </r>
    <r>
      <rPr>
        <sz val="12"/>
        <color theme="1"/>
        <rFont val="Calibri"/>
        <family val="2"/>
      </rPr>
      <t>(</t>
    </r>
    <r>
      <rPr>
        <sz val="12"/>
        <color theme="1"/>
        <rFont val="新細明體"/>
        <family val="1"/>
        <charset val="136"/>
      </rPr>
      <t>曾祖</t>
    </r>
    <r>
      <rPr>
        <sz val="12"/>
        <color theme="1"/>
        <rFont val="Calibri"/>
        <family val="2"/>
      </rPr>
      <t>)</t>
    </r>
    <r>
      <rPr>
        <sz val="12"/>
        <color theme="1"/>
        <rFont val="新細明體"/>
        <family val="1"/>
        <charset val="136"/>
      </rPr>
      <t>、韓紹文</t>
    </r>
    <r>
      <rPr>
        <sz val="12"/>
        <color theme="1"/>
        <rFont val="Calibri"/>
        <family val="2"/>
      </rPr>
      <t>(</t>
    </r>
    <r>
      <rPr>
        <sz val="12"/>
        <color theme="1"/>
        <rFont val="新細明體"/>
        <family val="1"/>
        <charset val="136"/>
      </rPr>
      <t>祖父</t>
    </r>
    <r>
      <rPr>
        <sz val="12"/>
        <color theme="1"/>
        <rFont val="Calibri"/>
        <family val="2"/>
      </rPr>
      <t>)</t>
    </r>
    <r>
      <rPr>
        <sz val="12"/>
        <color theme="1"/>
        <rFont val="新細明體"/>
        <family val="1"/>
        <charset val="136"/>
      </rPr>
      <t>、韓造</t>
    </r>
    <r>
      <rPr>
        <sz val="12"/>
        <color theme="1"/>
        <rFont val="Calibri"/>
        <family val="2"/>
      </rPr>
      <t>(</t>
    </r>
    <r>
      <rPr>
        <sz val="12"/>
        <color theme="1"/>
        <rFont val="新細明體"/>
        <family val="1"/>
        <charset val="136"/>
      </rPr>
      <t>父</t>
    </r>
    <r>
      <rPr>
        <sz val="12"/>
        <color theme="1"/>
        <rFont val="Calibri"/>
        <family val="2"/>
      </rPr>
      <t>)</t>
    </r>
    <r>
      <rPr>
        <sz val="12"/>
        <color theme="1"/>
        <rFont val="新細明體"/>
        <family val="1"/>
        <charset val="136"/>
      </rPr>
      <t>、張氏</t>
    </r>
    <r>
      <rPr>
        <sz val="12"/>
        <color theme="1"/>
        <rFont val="Calibri"/>
        <family val="2"/>
      </rPr>
      <t>(</t>
    </r>
    <r>
      <rPr>
        <sz val="12"/>
        <color theme="1"/>
        <rFont val="新細明體"/>
        <family val="1"/>
        <charset val="136"/>
      </rPr>
      <t>母</t>
    </r>
    <r>
      <rPr>
        <sz val="12"/>
        <color theme="1"/>
        <rFont val="Calibri"/>
        <family val="2"/>
      </rPr>
      <t>)</t>
    </r>
    <r>
      <rPr>
        <sz val="12"/>
        <color theme="1"/>
        <rFont val="新細明體"/>
        <family val="1"/>
        <charset val="136"/>
      </rPr>
      <t>、張克恭</t>
    </r>
    <r>
      <rPr>
        <sz val="12"/>
        <color theme="1"/>
        <rFont val="Calibri"/>
        <family val="2"/>
      </rPr>
      <t>(</t>
    </r>
    <r>
      <rPr>
        <sz val="12"/>
        <color theme="1"/>
        <rFont val="新細明體"/>
        <family val="1"/>
        <charset val="136"/>
      </rPr>
      <t>外祖父</t>
    </r>
    <r>
      <rPr>
        <sz val="12"/>
        <color theme="1"/>
        <rFont val="Calibri"/>
        <family val="2"/>
      </rPr>
      <t>)</t>
    </r>
  </si>
  <si>
    <r>
      <rPr>
        <sz val="12"/>
        <color theme="1"/>
        <rFont val="新細明體"/>
        <family val="1"/>
        <charset val="136"/>
      </rPr>
      <t>石墓誌並蓋</t>
    </r>
    <r>
      <rPr>
        <sz val="12"/>
        <color theme="1"/>
        <rFont val="Calibri"/>
        <family val="2"/>
      </rPr>
      <t>1(</t>
    </r>
    <r>
      <rPr>
        <sz val="12"/>
        <color theme="1"/>
        <rFont val="新細明體"/>
        <family val="1"/>
        <charset val="136"/>
      </rPr>
      <t>漢白玉石，上刻官人持十二生肖像，誌文首行「大遼國故六宅副使銀青崇祿大夫檢校工部尚書韓府君墓誌銘并序」</t>
    </r>
    <r>
      <rPr>
        <sz val="12"/>
        <color theme="1"/>
        <rFont val="Calibri"/>
        <family val="2"/>
      </rPr>
      <t>)</t>
    </r>
  </si>
  <si>
    <r>
      <rPr>
        <sz val="12"/>
        <color theme="1"/>
        <rFont val="新細明體"/>
        <family val="1"/>
        <charset val="136"/>
      </rPr>
      <t>六宅副使銀青崇祿大夫檢校工部尚書</t>
    </r>
  </si>
  <si>
    <r>
      <rPr>
        <sz val="12"/>
        <color theme="1"/>
        <rFont val="新細明體"/>
        <family val="1"/>
        <charset val="136"/>
      </rPr>
      <t>魯琪，〈北京出土遼韓資道墓誌〉，收入《文物資料叢刊》，第</t>
    </r>
    <r>
      <rPr>
        <sz val="12"/>
        <color theme="1"/>
        <rFont val="Calibri"/>
        <family val="2"/>
      </rPr>
      <t>2</t>
    </r>
    <r>
      <rPr>
        <sz val="12"/>
        <color theme="1"/>
        <rFont val="新細明體"/>
        <family val="1"/>
        <charset val="136"/>
      </rPr>
      <t>期。北京：文物出版社，</t>
    </r>
    <r>
      <rPr>
        <sz val="12"/>
        <color theme="1"/>
        <rFont val="Calibri"/>
        <family val="2"/>
      </rPr>
      <t>1978</t>
    </r>
    <r>
      <rPr>
        <sz val="12"/>
        <color theme="1"/>
        <rFont val="新細明體"/>
        <family val="1"/>
        <charset val="136"/>
      </rPr>
      <t>，頁</t>
    </r>
    <r>
      <rPr>
        <sz val="12"/>
        <color theme="1"/>
        <rFont val="Calibri"/>
        <family val="2"/>
      </rPr>
      <t>176-179</t>
    </r>
    <r>
      <rPr>
        <sz val="12"/>
        <color theme="1"/>
        <rFont val="新細明體"/>
        <family val="1"/>
        <charset val="136"/>
      </rPr>
      <t>。
陳康，〈豐台出土遼韓氏家族墓神道碑〉，《北京文博文叢》，</t>
    </r>
    <r>
      <rPr>
        <sz val="12"/>
        <color theme="1"/>
        <rFont val="Calibri"/>
        <family val="2"/>
      </rPr>
      <t>2003</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66-69</t>
    </r>
    <r>
      <rPr>
        <sz val="12"/>
        <color theme="1"/>
        <rFont val="新細明體"/>
        <family val="1"/>
        <charset val="136"/>
      </rPr>
      <t>。</t>
    </r>
  </si>
  <si>
    <r>
      <rPr>
        <sz val="12"/>
        <color theme="1"/>
        <rFont val="新細明體"/>
        <family val="1"/>
        <charset val="136"/>
      </rPr>
      <t>內蒙古赤峰市元寶山區小五家回族鄉大營子村塔子山</t>
    </r>
    <r>
      <rPr>
        <sz val="12"/>
        <color theme="1"/>
        <rFont val="Calibri"/>
        <family val="2"/>
      </rPr>
      <t>M1</t>
    </r>
  </si>
  <si>
    <r>
      <rPr>
        <sz val="12"/>
        <color theme="1"/>
        <rFont val="新細明體"/>
        <family val="1"/>
        <charset val="136"/>
      </rPr>
      <t>祔葬於大安八年正月二日癸時</t>
    </r>
  </si>
  <si>
    <r>
      <rPr>
        <sz val="12"/>
        <color theme="1"/>
        <rFont val="新細明體"/>
        <family val="1"/>
        <charset val="136"/>
      </rPr>
      <t>耶律昌允</t>
    </r>
    <r>
      <rPr>
        <sz val="12"/>
        <color theme="1"/>
        <rFont val="Calibri"/>
        <family val="2"/>
      </rPr>
      <t>(</t>
    </r>
    <r>
      <rPr>
        <sz val="12"/>
        <color theme="1"/>
        <rFont val="新細明體"/>
        <family val="1"/>
        <charset val="136"/>
      </rPr>
      <t>男</t>
    </r>
    <r>
      <rPr>
        <sz val="12"/>
        <color theme="1"/>
        <rFont val="Calibri"/>
        <family val="2"/>
      </rPr>
      <t>)</t>
    </r>
    <r>
      <rPr>
        <sz val="12"/>
        <color theme="1"/>
        <rFont val="新細明體"/>
        <family val="1"/>
        <charset val="136"/>
      </rPr>
      <t>、蕭氏</t>
    </r>
    <r>
      <rPr>
        <sz val="12"/>
        <color theme="1"/>
        <rFont val="Calibri"/>
        <family val="2"/>
      </rPr>
      <t>(</t>
    </r>
    <r>
      <rPr>
        <sz val="12"/>
        <color theme="1"/>
        <rFont val="新細明體"/>
        <family val="1"/>
        <charset val="136"/>
      </rPr>
      <t>女</t>
    </r>
    <r>
      <rPr>
        <sz val="12"/>
        <color theme="1"/>
        <rFont val="Calibri"/>
        <family val="2"/>
      </rPr>
      <t>)</t>
    </r>
  </si>
  <si>
    <r>
      <t>1000-1061(62)(</t>
    </r>
    <r>
      <rPr>
        <sz val="12"/>
        <color theme="1"/>
        <rFont val="新細明體"/>
        <family val="1"/>
        <charset val="136"/>
      </rPr>
      <t>男</t>
    </r>
    <r>
      <rPr>
        <sz val="12"/>
        <color theme="1"/>
        <rFont val="Calibri"/>
        <family val="2"/>
      </rPr>
      <t>)</t>
    </r>
    <r>
      <rPr>
        <sz val="12"/>
        <color theme="1"/>
        <rFont val="新細明體"/>
        <family val="1"/>
        <charset val="136"/>
      </rPr>
      <t>、</t>
    </r>
    <r>
      <rPr>
        <sz val="12"/>
        <color theme="1"/>
        <rFont val="Calibri"/>
        <family val="2"/>
      </rPr>
      <t>1011-1091(81)(</t>
    </r>
    <r>
      <rPr>
        <sz val="12"/>
        <color theme="1"/>
        <rFont val="新細明體"/>
        <family val="1"/>
        <charset val="136"/>
      </rPr>
      <t>女</t>
    </r>
    <r>
      <rPr>
        <sz val="12"/>
        <color theme="1"/>
        <rFont val="Calibri"/>
        <family val="2"/>
      </rPr>
      <t>)</t>
    </r>
  </si>
  <si>
    <r>
      <rPr>
        <sz val="12"/>
        <color theme="1"/>
        <rFont val="新細明體"/>
        <family val="1"/>
        <charset val="136"/>
      </rPr>
      <t>石墓誌並蓋</t>
    </r>
    <r>
      <rPr>
        <sz val="12"/>
        <color theme="1"/>
        <rFont val="Calibri"/>
        <family val="2"/>
      </rPr>
      <t>1(</t>
    </r>
    <r>
      <rPr>
        <sz val="12"/>
        <color theme="1"/>
        <rFont val="新細明體"/>
        <family val="1"/>
        <charset val="136"/>
      </rPr>
      <t>耶律昌允，契丹大字</t>
    </r>
    <r>
      <rPr>
        <sz val="12"/>
        <color theme="1"/>
        <rFont val="Calibri"/>
        <family val="2"/>
      </rPr>
      <t>)</t>
    </r>
    <r>
      <rPr>
        <sz val="12"/>
        <color theme="1"/>
        <rFont val="新細明體"/>
        <family val="1"/>
        <charset val="136"/>
      </rPr>
      <t>，石墓誌並蓋「大橫帳故建雄軍節度使崇祿大夫檢校太師右千牛衛上將軍知涿州軍州事耶律昌允妻蘭陵郡夫人蕭氏墓誌銘并序」</t>
    </r>
    <r>
      <rPr>
        <sz val="12"/>
        <color theme="1"/>
        <rFont val="Calibri"/>
        <family val="2"/>
      </rPr>
      <t>1(</t>
    </r>
    <r>
      <rPr>
        <sz val="12"/>
        <color theme="1"/>
        <rFont val="新細明體"/>
        <family val="1"/>
        <charset val="136"/>
      </rPr>
      <t>漢文</t>
    </r>
    <r>
      <rPr>
        <sz val="12"/>
        <color theme="1"/>
        <rFont val="Calibri"/>
        <family val="2"/>
      </rPr>
      <t>)</t>
    </r>
  </si>
  <si>
    <r>
      <rPr>
        <sz val="12"/>
        <color theme="1"/>
        <rFont val="新細明體"/>
        <family val="1"/>
        <charset val="136"/>
      </rPr>
      <t>建雄軍節度使、蘭陵郡夫人</t>
    </r>
  </si>
  <si>
    <r>
      <rPr>
        <sz val="12"/>
        <color theme="1"/>
        <rFont val="新細明體"/>
        <family val="1"/>
        <charset val="136"/>
      </rPr>
      <t>劉偉東，〈赤峰市元寶山區大營子遼墓〉，《內蒙古文物考古》，</t>
    </r>
    <r>
      <rPr>
        <sz val="12"/>
        <color theme="1"/>
        <rFont val="Calibri"/>
        <family val="2"/>
      </rPr>
      <t>2004</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17-23</t>
    </r>
    <r>
      <rPr>
        <sz val="12"/>
        <color theme="1"/>
        <rFont val="新細明體"/>
        <family val="1"/>
        <charset val="136"/>
      </rPr>
      <t>。</t>
    </r>
  </si>
  <si>
    <r>
      <rPr>
        <sz val="12"/>
        <color theme="1"/>
        <rFont val="新細明體"/>
        <family val="1"/>
        <charset val="136"/>
      </rPr>
      <t>內蒙古赤峰市元寶山區小五家回族鄉大營子村駱駝山</t>
    </r>
  </si>
  <si>
    <r>
      <rPr>
        <sz val="12"/>
        <color theme="1"/>
        <rFont val="新細明體"/>
        <family val="1"/>
        <charset val="136"/>
      </rPr>
      <t>遼中期</t>
    </r>
  </si>
  <si>
    <r>
      <rPr>
        <sz val="12"/>
        <color theme="1"/>
        <rFont val="新細明體"/>
        <family val="1"/>
        <charset val="136"/>
      </rPr>
      <t>墓誌殘石若干「同三司」</t>
    </r>
  </si>
  <si>
    <r>
      <rPr>
        <sz val="12"/>
        <color theme="1"/>
        <rFont val="新細明體"/>
        <family val="1"/>
        <charset val="136"/>
      </rPr>
      <t>內蒙古阿魯科爾沁旗罕蘇木蘇木朝克圖山東部</t>
    </r>
    <r>
      <rPr>
        <sz val="12"/>
        <color theme="1"/>
        <rFont val="Calibri"/>
        <family val="2"/>
      </rPr>
      <t>M2</t>
    </r>
  </si>
  <si>
    <r>
      <rPr>
        <sz val="12"/>
        <color theme="1"/>
        <rFont val="新細明體"/>
        <family val="1"/>
        <charset val="136"/>
      </rPr>
      <t>遷葬於乾統二年</t>
    </r>
  </si>
  <si>
    <r>
      <rPr>
        <sz val="12"/>
        <color theme="1"/>
        <rFont val="新細明體"/>
        <family val="1"/>
        <charset val="136"/>
      </rPr>
      <t>耶律元</t>
    </r>
    <r>
      <rPr>
        <sz val="12"/>
        <color theme="1"/>
        <rFont val="Calibri"/>
        <family val="2"/>
      </rPr>
      <t>☐</t>
    </r>
  </si>
  <si>
    <t>1031-1077(47)</t>
  </si>
  <si>
    <r>
      <rPr>
        <sz val="12"/>
        <color theme="1"/>
        <rFont val="新細明體"/>
        <family val="1"/>
        <charset val="136"/>
      </rPr>
      <t>耶律祺</t>
    </r>
    <r>
      <rPr>
        <sz val="12"/>
        <color theme="1"/>
        <rFont val="Calibri"/>
        <family val="2"/>
      </rPr>
      <t>(T4467)</t>
    </r>
  </si>
  <si>
    <r>
      <rPr>
        <sz val="12"/>
        <color theme="1"/>
        <rFont val="新細明體"/>
        <family val="1"/>
        <charset val="136"/>
      </rPr>
      <t>石墓誌</t>
    </r>
    <r>
      <rPr>
        <sz val="12"/>
        <color theme="1"/>
        <rFont val="Calibri"/>
        <family val="2"/>
      </rPr>
      <t>1(</t>
    </r>
    <r>
      <rPr>
        <sz val="12"/>
        <color theme="1"/>
        <rFont val="新細明體"/>
        <family val="1"/>
        <charset val="136"/>
      </rPr>
      <t>契丹小字</t>
    </r>
    <r>
      <rPr>
        <sz val="12"/>
        <color theme="1"/>
        <rFont val="Calibri"/>
        <family val="2"/>
      </rPr>
      <t>)</t>
    </r>
  </si>
  <si>
    <r>
      <rPr>
        <sz val="12"/>
        <color theme="1"/>
        <rFont val="新細明體"/>
        <family val="1"/>
        <charset val="136"/>
      </rPr>
      <t>鎮國大將軍</t>
    </r>
  </si>
  <si>
    <r>
      <rPr>
        <sz val="12"/>
        <color theme="1"/>
        <rFont val="新細明體"/>
        <family val="1"/>
        <charset val="136"/>
      </rPr>
      <t>齊曉光，〈近年來阿魯科爾沁旗遼代墓葬的重要發現〉，《內蒙古文物考古》，</t>
    </r>
    <r>
      <rPr>
        <sz val="12"/>
        <color theme="1"/>
        <rFont val="Calibri"/>
        <family val="2"/>
      </rPr>
      <t>1997</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7-13</t>
    </r>
    <r>
      <rPr>
        <sz val="12"/>
        <color theme="1"/>
        <rFont val="新細明體"/>
        <family val="1"/>
        <charset val="136"/>
      </rPr>
      <t>。</t>
    </r>
  </si>
  <si>
    <r>
      <rPr>
        <sz val="12"/>
        <color theme="1"/>
        <rFont val="新細明體"/>
        <family val="1"/>
        <charset val="136"/>
      </rPr>
      <t>內蒙古阿魯科爾沁旗罕蘇木蘇木朝克圖山東部</t>
    </r>
    <r>
      <rPr>
        <sz val="12"/>
        <color theme="1"/>
        <rFont val="Calibri"/>
        <family val="2"/>
      </rPr>
      <t>M1</t>
    </r>
  </si>
  <si>
    <r>
      <rPr>
        <sz val="12"/>
        <color theme="1"/>
        <rFont val="新細明體"/>
        <family val="1"/>
        <charset val="136"/>
      </rPr>
      <t>卒於乾統八年</t>
    </r>
  </si>
  <si>
    <r>
      <rPr>
        <sz val="12"/>
        <color theme="1"/>
        <rFont val="新細明體"/>
        <family val="1"/>
        <charset val="136"/>
      </rPr>
      <t>耶律祺</t>
    </r>
  </si>
  <si>
    <t>1034-1108(75)</t>
  </si>
  <si>
    <r>
      <rPr>
        <sz val="12"/>
        <color theme="1"/>
        <rFont val="新細明體"/>
        <family val="1"/>
        <charset val="136"/>
      </rPr>
      <t>耶律元</t>
    </r>
    <r>
      <rPr>
        <sz val="12"/>
        <color theme="1"/>
        <rFont val="Calibri"/>
        <family val="2"/>
      </rPr>
      <t>☐(T4466)</t>
    </r>
  </si>
  <si>
    <r>
      <rPr>
        <sz val="12"/>
        <color theme="1"/>
        <rFont val="新細明體"/>
        <family val="1"/>
        <charset val="136"/>
      </rPr>
      <t>石墓誌並蓋</t>
    </r>
    <r>
      <rPr>
        <sz val="12"/>
        <color theme="1"/>
        <rFont val="Calibri"/>
        <family val="2"/>
      </rPr>
      <t>2(</t>
    </r>
    <r>
      <rPr>
        <sz val="12"/>
        <color theme="1"/>
        <rFont val="新細明體"/>
        <family val="1"/>
        <charset val="136"/>
      </rPr>
      <t>漢文、契丹大字各</t>
    </r>
    <r>
      <rPr>
        <sz val="12"/>
        <color theme="1"/>
        <rFont val="Calibri"/>
        <family val="2"/>
      </rPr>
      <t>1)</t>
    </r>
  </si>
  <si>
    <r>
      <rPr>
        <sz val="12"/>
        <color theme="1"/>
        <rFont val="新細明體"/>
        <family val="1"/>
        <charset val="136"/>
      </rPr>
      <t>贈齊國王</t>
    </r>
  </si>
  <si>
    <r>
      <rPr>
        <sz val="12"/>
        <color theme="1"/>
        <rFont val="新細明體"/>
        <family val="1"/>
        <charset val="136"/>
      </rPr>
      <t>河北省宣化縣</t>
    </r>
    <r>
      <rPr>
        <sz val="12"/>
        <color theme="1"/>
        <rFont val="Calibri"/>
        <family val="2"/>
      </rPr>
      <t>M1</t>
    </r>
  </si>
  <si>
    <r>
      <rPr>
        <sz val="12"/>
        <color theme="1"/>
        <rFont val="新細明體"/>
        <family val="1"/>
        <charset val="136"/>
      </rPr>
      <t>合葬於統和十二年四月十二日</t>
    </r>
  </si>
  <si>
    <r>
      <rPr>
        <sz val="12"/>
        <color theme="1"/>
        <rFont val="新細明體"/>
        <family val="1"/>
        <charset val="136"/>
      </rPr>
      <t>姜承義</t>
    </r>
  </si>
  <si>
    <t>?-?(52)</t>
  </si>
  <si>
    <r>
      <rPr>
        <sz val="12"/>
        <color theme="1"/>
        <rFont val="新細明體"/>
        <family val="1"/>
        <charset val="136"/>
      </rPr>
      <t>石墓誌並蓋「姜公墓誌</t>
    </r>
    <r>
      <rPr>
        <sz val="12"/>
        <color theme="1"/>
        <rFont val="Calibri"/>
        <family val="2"/>
      </rPr>
      <t>/</t>
    </r>
    <r>
      <rPr>
        <sz val="12"/>
        <color theme="1"/>
        <rFont val="新細明體"/>
        <family val="1"/>
        <charset val="136"/>
      </rPr>
      <t>天水姜公墓誌銘」</t>
    </r>
    <r>
      <rPr>
        <sz val="12"/>
        <color theme="1"/>
        <rFont val="Calibri"/>
        <family val="2"/>
      </rPr>
      <t>1</t>
    </r>
  </si>
  <si>
    <r>
      <rPr>
        <sz val="12"/>
        <color theme="1"/>
        <rFont val="新細明體"/>
        <family val="1"/>
        <charset val="136"/>
      </rPr>
      <t>張家口市文管所、宣化縣文管所，〈河北宣化遼姜承義墓〉，《北方文物》，</t>
    </r>
    <r>
      <rPr>
        <sz val="12"/>
        <color theme="1"/>
        <rFont val="Calibri"/>
        <family val="2"/>
      </rPr>
      <t>1991</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67-71</t>
    </r>
    <r>
      <rPr>
        <sz val="12"/>
        <color theme="1"/>
        <rFont val="新細明體"/>
        <family val="1"/>
        <charset val="136"/>
      </rPr>
      <t>。</t>
    </r>
  </si>
  <si>
    <r>
      <rPr>
        <sz val="12"/>
        <color theme="1"/>
        <rFont val="新細明體"/>
        <family val="1"/>
        <charset val="136"/>
      </rPr>
      <t>內蒙古翁牛特旗烏丹鎮毛布溝村山嘴子</t>
    </r>
    <r>
      <rPr>
        <sz val="12"/>
        <color theme="1"/>
        <rFont val="Calibri"/>
        <family val="2"/>
      </rPr>
      <t>M1</t>
    </r>
  </si>
  <si>
    <r>
      <rPr>
        <sz val="12"/>
        <color theme="1"/>
        <rFont val="新細明體"/>
        <family val="1"/>
        <charset val="136"/>
      </rPr>
      <t>葬於天慶五年四月十日</t>
    </r>
  </si>
  <si>
    <r>
      <rPr>
        <sz val="12"/>
        <color theme="1"/>
        <rFont val="新細明體"/>
        <family val="1"/>
        <charset val="136"/>
      </rPr>
      <t>耶律氏</t>
    </r>
    <r>
      <rPr>
        <sz val="12"/>
        <color theme="1"/>
        <rFont val="Calibri"/>
        <family val="2"/>
      </rPr>
      <t>(</t>
    </r>
    <r>
      <rPr>
        <sz val="12"/>
        <color theme="1"/>
        <rFont val="新細明體"/>
        <family val="1"/>
        <charset val="136"/>
      </rPr>
      <t>耶律塔不也</t>
    </r>
    <r>
      <rPr>
        <sz val="12"/>
        <color theme="1"/>
        <rFont val="Calibri"/>
        <family val="2"/>
      </rPr>
      <t>B2990</t>
    </r>
    <r>
      <rPr>
        <sz val="12"/>
        <color theme="1"/>
        <rFont val="新細明體"/>
        <family val="1"/>
        <charset val="136"/>
      </rPr>
      <t>考釋</t>
    </r>
    <r>
      <rPr>
        <sz val="12"/>
        <color theme="1"/>
        <rFont val="Calibri"/>
        <family val="2"/>
      </rPr>
      <t>)</t>
    </r>
  </si>
  <si>
    <t>1081-1115(35)</t>
  </si>
  <si>
    <r>
      <rPr>
        <sz val="12"/>
        <color theme="1"/>
        <rFont val="新細明體"/>
        <family val="1"/>
        <charset val="136"/>
      </rPr>
      <t>石墓誌並蓋「故耶律氏銘石」</t>
    </r>
    <r>
      <rPr>
        <sz val="12"/>
        <color theme="1"/>
        <rFont val="Calibri"/>
        <family val="2"/>
      </rPr>
      <t>1(</t>
    </r>
    <r>
      <rPr>
        <sz val="12"/>
        <color theme="1"/>
        <rFont val="新細明體"/>
        <family val="1"/>
        <charset val="136"/>
      </rPr>
      <t>誌蓋篆文，誌文契丹小字</t>
    </r>
    <r>
      <rPr>
        <sz val="12"/>
        <color theme="1"/>
        <rFont val="Calibri"/>
        <family val="2"/>
      </rPr>
      <t>)</t>
    </r>
  </si>
  <si>
    <r>
      <rPr>
        <sz val="12"/>
        <color theme="1"/>
        <rFont val="新細明體"/>
        <family val="1"/>
        <charset val="136"/>
      </rPr>
      <t>不明</t>
    </r>
    <phoneticPr fontId="4" type="noConversion"/>
  </si>
  <si>
    <r>
      <rPr>
        <sz val="12"/>
        <color theme="1"/>
        <rFont val="新細明體"/>
        <family val="1"/>
        <charset val="136"/>
      </rPr>
      <t>昭烏達盟文物工作站、翁牛特旗文化館，〈內蒙古山嘴子「故耶律氏」墓發掘報告〉，收入《文物資料叢刊》，第</t>
    </r>
    <r>
      <rPr>
        <sz val="12"/>
        <color theme="1"/>
        <rFont val="Calibri"/>
        <family val="2"/>
      </rPr>
      <t>5</t>
    </r>
    <r>
      <rPr>
        <sz val="12"/>
        <color theme="1"/>
        <rFont val="新細明體"/>
        <family val="1"/>
        <charset val="136"/>
      </rPr>
      <t>期。北京：文物出版社，</t>
    </r>
    <r>
      <rPr>
        <sz val="12"/>
        <color theme="1"/>
        <rFont val="Calibri"/>
        <family val="2"/>
      </rPr>
      <t>1981</t>
    </r>
    <r>
      <rPr>
        <sz val="12"/>
        <color theme="1"/>
        <rFont val="新細明體"/>
        <family val="1"/>
        <charset val="136"/>
      </rPr>
      <t>，頁</t>
    </r>
    <r>
      <rPr>
        <sz val="12"/>
        <color theme="1"/>
        <rFont val="Calibri"/>
        <family val="2"/>
      </rPr>
      <t>167-179</t>
    </r>
    <r>
      <rPr>
        <sz val="12"/>
        <color theme="1"/>
        <rFont val="新細明體"/>
        <family val="1"/>
        <charset val="136"/>
      </rPr>
      <t>。
劉鳳翥、于寶林，〈《故耶律氏銘石》跋尾〉，收入《文物資料叢刊》，第</t>
    </r>
    <r>
      <rPr>
        <sz val="12"/>
        <color theme="1"/>
        <rFont val="Calibri"/>
        <family val="2"/>
      </rPr>
      <t>5</t>
    </r>
    <r>
      <rPr>
        <sz val="12"/>
        <color theme="1"/>
        <rFont val="新細明體"/>
        <family val="1"/>
        <charset val="136"/>
      </rPr>
      <t>期。北京：文物出版社，</t>
    </r>
    <r>
      <rPr>
        <sz val="12"/>
        <color theme="1"/>
        <rFont val="Calibri"/>
        <family val="2"/>
      </rPr>
      <t>1981</t>
    </r>
    <r>
      <rPr>
        <sz val="12"/>
        <color theme="1"/>
        <rFont val="新細明體"/>
        <family val="1"/>
        <charset val="136"/>
      </rPr>
      <t>，頁</t>
    </r>
    <r>
      <rPr>
        <sz val="12"/>
        <color theme="1"/>
        <rFont val="Calibri"/>
        <family val="2"/>
      </rPr>
      <t>175-179</t>
    </r>
    <r>
      <rPr>
        <sz val="12"/>
        <color theme="1"/>
        <rFont val="新細明體"/>
        <family val="1"/>
        <charset val="136"/>
      </rPr>
      <t>。
蘇赫，〈《故耶律氏銘石》考釋〉，收入《文物資料叢刊》，第</t>
    </r>
    <r>
      <rPr>
        <sz val="12"/>
        <color theme="1"/>
        <rFont val="Calibri"/>
        <family val="2"/>
      </rPr>
      <t>5</t>
    </r>
    <r>
      <rPr>
        <sz val="12"/>
        <color theme="1"/>
        <rFont val="新細明體"/>
        <family val="1"/>
        <charset val="136"/>
      </rPr>
      <t>期。北京：文物出版社，</t>
    </r>
    <r>
      <rPr>
        <sz val="12"/>
        <color theme="1"/>
        <rFont val="Calibri"/>
        <family val="2"/>
      </rPr>
      <t>1981</t>
    </r>
    <r>
      <rPr>
        <sz val="12"/>
        <color theme="1"/>
        <rFont val="新細明體"/>
        <family val="1"/>
        <charset val="136"/>
      </rPr>
      <t>，頁</t>
    </r>
    <r>
      <rPr>
        <sz val="12"/>
        <color theme="1"/>
        <rFont val="Calibri"/>
        <family val="2"/>
      </rPr>
      <t>172-174</t>
    </r>
    <r>
      <rPr>
        <sz val="12"/>
        <color theme="1"/>
        <rFont val="新細明體"/>
        <family val="1"/>
        <charset val="136"/>
      </rPr>
      <t>。</t>
    </r>
  </si>
  <si>
    <r>
      <rPr>
        <sz val="12"/>
        <color theme="1"/>
        <rFont val="新細明體"/>
        <family val="1"/>
        <charset val="136"/>
      </rPr>
      <t>遼寧阜新縣臥鳳溝公社</t>
    </r>
  </si>
  <si>
    <r>
      <rPr>
        <sz val="12"/>
        <color theme="1"/>
        <rFont val="新細明體"/>
        <family val="1"/>
        <charset val="136"/>
      </rPr>
      <t>葬於乾統五年二月十一日</t>
    </r>
  </si>
  <si>
    <r>
      <rPr>
        <sz val="12"/>
        <color theme="1"/>
        <rFont val="新細明體"/>
        <family val="1"/>
        <charset val="136"/>
      </rPr>
      <t>耶律義先</t>
    </r>
  </si>
  <si>
    <t>1011-1052(42)</t>
  </si>
  <si>
    <r>
      <rPr>
        <sz val="12"/>
        <color theme="1"/>
        <rFont val="新細明體"/>
        <family val="1"/>
        <charset val="136"/>
      </rPr>
      <t>石墓誌並蓋「遼國許王墓誌」</t>
    </r>
    <r>
      <rPr>
        <sz val="12"/>
        <color theme="1"/>
        <rFont val="Calibri"/>
        <family val="2"/>
      </rPr>
      <t>1(</t>
    </r>
    <r>
      <rPr>
        <sz val="12"/>
        <color theme="1"/>
        <rFont val="新細明體"/>
        <family val="1"/>
        <charset val="136"/>
      </rPr>
      <t>雙語，漢字題名，誌文契丹小字，六角圭形</t>
    </r>
    <r>
      <rPr>
        <sz val="12"/>
        <color theme="1"/>
        <rFont val="Calibri"/>
        <family val="2"/>
      </rPr>
      <t>)</t>
    </r>
  </si>
  <si>
    <r>
      <rPr>
        <sz val="12"/>
        <color theme="1"/>
        <rFont val="新細明體"/>
        <family val="1"/>
        <charset val="136"/>
      </rPr>
      <t>許王</t>
    </r>
    <r>
      <rPr>
        <sz val="12"/>
        <color theme="1"/>
        <rFont val="Calibri"/>
        <family val="2"/>
      </rPr>
      <t>(</t>
    </r>
    <r>
      <rPr>
        <sz val="12"/>
        <color theme="1"/>
        <rFont val="新細明體"/>
        <family val="1"/>
        <charset val="136"/>
      </rPr>
      <t>追封</t>
    </r>
    <r>
      <rPr>
        <sz val="12"/>
        <color theme="1"/>
        <rFont val="Calibri"/>
        <family val="2"/>
      </rPr>
      <t>)</t>
    </r>
  </si>
  <si>
    <r>
      <rPr>
        <sz val="12"/>
        <color theme="1"/>
        <rFont val="新細明體"/>
        <family val="1"/>
        <charset val="136"/>
      </rPr>
      <t>阜新市文化局文物組，〈遼寧阜新縣遼許王墓清理簡報〉，收入《文物資料叢刊》，第</t>
    </r>
    <r>
      <rPr>
        <sz val="12"/>
        <color theme="1"/>
        <rFont val="Calibri"/>
        <family val="2"/>
      </rPr>
      <t>1</t>
    </r>
    <r>
      <rPr>
        <sz val="12"/>
        <color theme="1"/>
        <rFont val="新細明體"/>
        <family val="1"/>
        <charset val="136"/>
      </rPr>
      <t>期。北京：文物出版社，</t>
    </r>
    <r>
      <rPr>
        <sz val="12"/>
        <color theme="1"/>
        <rFont val="Calibri"/>
        <family val="2"/>
      </rPr>
      <t>1977</t>
    </r>
    <r>
      <rPr>
        <sz val="12"/>
        <color theme="1"/>
        <rFont val="新細明體"/>
        <family val="1"/>
        <charset val="136"/>
      </rPr>
      <t>，頁</t>
    </r>
    <r>
      <rPr>
        <sz val="12"/>
        <color theme="1"/>
        <rFont val="Calibri"/>
        <family val="2"/>
      </rPr>
      <t>84-87</t>
    </r>
    <r>
      <rPr>
        <sz val="12"/>
        <color theme="1"/>
        <rFont val="新細明體"/>
        <family val="1"/>
        <charset val="136"/>
      </rPr>
      <t>。
劉鳳翥、于寶麟，〈契丹小字《許王墓誌》考釋〉，收入《文物資料叢刊》，第</t>
    </r>
    <r>
      <rPr>
        <sz val="12"/>
        <color theme="1"/>
        <rFont val="Calibri"/>
        <family val="2"/>
      </rPr>
      <t>1</t>
    </r>
    <r>
      <rPr>
        <sz val="12"/>
        <color theme="1"/>
        <rFont val="新細明體"/>
        <family val="1"/>
        <charset val="136"/>
      </rPr>
      <t>期。北京：文物出版社，</t>
    </r>
    <r>
      <rPr>
        <sz val="12"/>
        <color theme="1"/>
        <rFont val="Calibri"/>
        <family val="2"/>
      </rPr>
      <t>1977</t>
    </r>
    <r>
      <rPr>
        <sz val="12"/>
        <color theme="1"/>
        <rFont val="新細明體"/>
        <family val="1"/>
        <charset val="136"/>
      </rPr>
      <t>，頁</t>
    </r>
    <r>
      <rPr>
        <sz val="12"/>
        <color theme="1"/>
        <rFont val="Calibri"/>
        <family val="2"/>
      </rPr>
      <t>88-104</t>
    </r>
    <r>
      <rPr>
        <sz val="12"/>
        <color theme="1"/>
        <rFont val="新細明體"/>
        <family val="1"/>
        <charset val="136"/>
      </rPr>
      <t>。</t>
    </r>
  </si>
  <si>
    <r>
      <rPr>
        <sz val="12"/>
        <color theme="1"/>
        <rFont val="新細明體"/>
        <family val="1"/>
        <charset val="136"/>
      </rPr>
      <t>遼寧朝陽市西梁東坡毛紡織廠</t>
    </r>
  </si>
  <si>
    <r>
      <rPr>
        <sz val="12"/>
        <color theme="1"/>
        <rFont val="新細明體"/>
        <family val="1"/>
        <charset val="136"/>
      </rPr>
      <t>卒於乾統四年</t>
    </r>
  </si>
  <si>
    <r>
      <rPr>
        <sz val="12"/>
        <color theme="1"/>
        <rFont val="新細明體"/>
        <family val="1"/>
        <charset val="136"/>
      </rPr>
      <t>龔祥</t>
    </r>
  </si>
  <si>
    <t>?-1104</t>
  </si>
  <si>
    <r>
      <rPr>
        <sz val="12"/>
        <color theme="1"/>
        <rFont val="新細明體"/>
        <family val="1"/>
        <charset val="136"/>
      </rPr>
      <t>石墓誌並蓋「大遼國興中府柳城郡武陵龔祥者乃邑人也</t>
    </r>
    <r>
      <rPr>
        <sz val="12"/>
        <color theme="1"/>
        <rFont val="Calibri"/>
        <family val="2"/>
      </rPr>
      <t>…</t>
    </r>
    <r>
      <rPr>
        <sz val="12"/>
        <color theme="1"/>
        <rFont val="新細明體"/>
        <family val="1"/>
        <charset val="136"/>
      </rPr>
      <t>」</t>
    </r>
    <r>
      <rPr>
        <sz val="12"/>
        <color theme="1"/>
        <rFont val="Calibri"/>
        <family val="2"/>
      </rPr>
      <t>1</t>
    </r>
  </si>
  <si>
    <r>
      <rPr>
        <sz val="12"/>
        <color theme="1"/>
        <rFont val="新細明體"/>
        <family val="1"/>
        <charset val="136"/>
      </rPr>
      <t>邑人</t>
    </r>
  </si>
  <si>
    <r>
      <rPr>
        <sz val="12"/>
        <color theme="1"/>
        <rFont val="新細明體"/>
        <family val="1"/>
        <charset val="136"/>
      </rPr>
      <t>尚曉波，〈遼寧省朝陽市發現遼代龔祥墓〉，《北方文物》，</t>
    </r>
    <r>
      <rPr>
        <sz val="12"/>
        <color theme="1"/>
        <rFont val="Calibri"/>
        <family val="2"/>
      </rPr>
      <t>1989</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28-31</t>
    </r>
    <r>
      <rPr>
        <sz val="12"/>
        <color theme="1"/>
        <rFont val="新細明體"/>
        <family val="1"/>
        <charset val="136"/>
      </rPr>
      <t>。</t>
    </r>
  </si>
  <si>
    <r>
      <rPr>
        <sz val="12"/>
        <color theme="1"/>
        <rFont val="新細明體"/>
        <family val="1"/>
        <charset val="136"/>
      </rPr>
      <t>遼寧省阜新市八家子鄉果樹村烏蘭木圖山</t>
    </r>
  </si>
  <si>
    <r>
      <rPr>
        <sz val="12"/>
        <color theme="1"/>
        <rFont val="新細明體"/>
        <family val="1"/>
        <charset val="136"/>
      </rPr>
      <t>太平九年十一月十八日</t>
    </r>
  </si>
  <si>
    <r>
      <rPr>
        <sz val="12"/>
        <color theme="1"/>
        <rFont val="新細明體"/>
        <family val="1"/>
        <charset val="136"/>
      </rPr>
      <t>蕭僅</t>
    </r>
  </si>
  <si>
    <t>982-1029(48)</t>
  </si>
  <si>
    <r>
      <rPr>
        <sz val="12"/>
        <color theme="1"/>
        <rFont val="新細明體"/>
        <family val="1"/>
        <charset val="136"/>
      </rPr>
      <t>蕭忠</t>
    </r>
    <r>
      <rPr>
        <sz val="12"/>
        <color theme="1"/>
        <rFont val="Calibri"/>
        <family val="2"/>
      </rPr>
      <t>(</t>
    </r>
    <r>
      <rPr>
        <sz val="12"/>
        <color theme="1"/>
        <rFont val="新細明體"/>
        <family val="1"/>
        <charset val="136"/>
      </rPr>
      <t>兄弟，</t>
    </r>
    <r>
      <rPr>
        <sz val="12"/>
        <color theme="1"/>
        <rFont val="Calibri"/>
        <family val="2"/>
      </rPr>
      <t>T4728)</t>
    </r>
  </si>
  <si>
    <r>
      <rPr>
        <sz val="12"/>
        <color theme="1"/>
        <rFont val="新細明體"/>
        <family val="1"/>
        <charset val="136"/>
      </rPr>
      <t>石墓誌並蓋「蘭陵蕭公墓誌銘」</t>
    </r>
    <r>
      <rPr>
        <sz val="12"/>
        <color theme="1"/>
        <rFont val="Calibri"/>
        <family val="2"/>
      </rPr>
      <t>1</t>
    </r>
  </si>
  <si>
    <r>
      <rPr>
        <sz val="12"/>
        <color theme="1"/>
        <rFont val="新細明體"/>
        <family val="1"/>
        <charset val="136"/>
      </rPr>
      <t>寧遠軍節度使</t>
    </r>
  </si>
  <si>
    <r>
      <rPr>
        <sz val="12"/>
        <color theme="1"/>
        <rFont val="新細明體"/>
        <family val="1"/>
        <charset val="136"/>
      </rPr>
      <t>李宇峰、袁海波，〈遼寧阜新遼蕭僅墓〉，《北方文物》，</t>
    </r>
    <r>
      <rPr>
        <sz val="12"/>
        <color theme="1"/>
        <rFont val="Calibri"/>
        <family val="2"/>
      </rPr>
      <t>1988</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33-36</t>
    </r>
    <r>
      <rPr>
        <sz val="12"/>
        <color theme="1"/>
        <rFont val="新細明體"/>
        <family val="1"/>
        <charset val="136"/>
      </rPr>
      <t>。</t>
    </r>
  </si>
  <si>
    <r>
      <rPr>
        <sz val="12"/>
        <color theme="1"/>
        <rFont val="新細明體"/>
        <family val="1"/>
        <charset val="136"/>
      </rPr>
      <t>內蒙古巴林右旗王墳溝東陵</t>
    </r>
    <r>
      <rPr>
        <sz val="12"/>
        <color theme="1"/>
        <rFont val="Calibri"/>
        <family val="2"/>
      </rPr>
      <t>M1</t>
    </r>
    <r>
      <rPr>
        <sz val="12"/>
        <color theme="1"/>
        <rFont val="新細明體"/>
        <family val="1"/>
        <charset val="136"/>
      </rPr>
      <t>遼興宗永興陵陪葬墓</t>
    </r>
  </si>
  <si>
    <r>
      <rPr>
        <sz val="12"/>
        <color theme="1"/>
        <rFont val="新細明體"/>
        <family val="1"/>
        <charset val="136"/>
      </rPr>
      <t>葬於大安三年十一月一日</t>
    </r>
  </si>
  <si>
    <r>
      <rPr>
        <sz val="12"/>
        <color theme="1"/>
        <rFont val="新細明體"/>
        <family val="1"/>
        <charset val="136"/>
      </rPr>
      <t>耶律弘世</t>
    </r>
    <r>
      <rPr>
        <sz val="12"/>
        <color theme="1"/>
        <rFont val="Calibri"/>
        <family val="2"/>
      </rPr>
      <t>(</t>
    </r>
    <r>
      <rPr>
        <sz val="12"/>
        <color theme="1"/>
        <rFont val="新細明體"/>
        <family val="1"/>
        <charset val="136"/>
      </rPr>
      <t>男</t>
    </r>
    <r>
      <rPr>
        <sz val="12"/>
        <color theme="1"/>
        <rFont val="Calibri"/>
        <family val="2"/>
      </rPr>
      <t>)</t>
    </r>
    <r>
      <rPr>
        <sz val="12"/>
        <color theme="1"/>
        <rFont val="新細明體"/>
        <family val="1"/>
        <charset val="136"/>
      </rPr>
      <t>、蕭氏</t>
    </r>
    <r>
      <rPr>
        <sz val="12"/>
        <color theme="1"/>
        <rFont val="Calibri"/>
        <family val="2"/>
      </rPr>
      <t>(</t>
    </r>
    <r>
      <rPr>
        <sz val="12"/>
        <color theme="1"/>
        <rFont val="新細明體"/>
        <family val="1"/>
        <charset val="136"/>
      </rPr>
      <t>女</t>
    </r>
    <r>
      <rPr>
        <sz val="12"/>
        <color theme="1"/>
        <rFont val="Calibri"/>
        <family val="2"/>
      </rPr>
      <t>)</t>
    </r>
  </si>
  <si>
    <r>
      <t>1042-1087(46)(</t>
    </r>
    <r>
      <rPr>
        <sz val="12"/>
        <color theme="1"/>
        <rFont val="新細明體"/>
        <family val="1"/>
        <charset val="136"/>
      </rPr>
      <t>男</t>
    </r>
    <r>
      <rPr>
        <sz val="12"/>
        <color theme="1"/>
        <rFont val="Calibri"/>
        <family val="2"/>
      </rPr>
      <t>)</t>
    </r>
    <r>
      <rPr>
        <sz val="12"/>
        <color theme="1"/>
        <rFont val="新細明體"/>
        <family val="1"/>
        <charset val="136"/>
      </rPr>
      <t>、</t>
    </r>
    <r>
      <rPr>
        <sz val="12"/>
        <color theme="1"/>
        <rFont val="Calibri"/>
        <family val="2"/>
      </rPr>
      <t>1047-1096(50)(</t>
    </r>
    <r>
      <rPr>
        <sz val="12"/>
        <color theme="1"/>
        <rFont val="新細明體"/>
        <family val="1"/>
        <charset val="136"/>
      </rPr>
      <t>女</t>
    </r>
    <r>
      <rPr>
        <sz val="12"/>
        <color theme="1"/>
        <rFont val="Calibri"/>
        <family val="2"/>
      </rPr>
      <t>)</t>
    </r>
  </si>
  <si>
    <r>
      <rPr>
        <sz val="12"/>
        <color theme="1"/>
        <rFont val="新細明體"/>
        <family val="1"/>
        <charset val="136"/>
      </rPr>
      <t>耶律宗真、遼興宗耶律宗貞</t>
    </r>
    <r>
      <rPr>
        <sz val="12"/>
        <color theme="1"/>
        <rFont val="Calibri"/>
        <family val="2"/>
      </rPr>
      <t>(</t>
    </r>
    <r>
      <rPr>
        <sz val="12"/>
        <color theme="1"/>
        <rFont val="新細明體"/>
        <family val="1"/>
        <charset val="136"/>
      </rPr>
      <t>父，</t>
    </r>
    <r>
      <rPr>
        <sz val="12"/>
        <color theme="1"/>
        <rFont val="Calibri"/>
        <family val="2"/>
      </rPr>
      <t>T4562)</t>
    </r>
  </si>
  <si>
    <r>
      <rPr>
        <sz val="12"/>
        <color theme="1"/>
        <rFont val="新細明體"/>
        <family val="1"/>
        <charset val="136"/>
      </rPr>
      <t>砂岩墓誌並蓋「大遼贈秦魏國王墓銘」</t>
    </r>
    <r>
      <rPr>
        <sz val="12"/>
        <color theme="1"/>
        <rFont val="Calibri"/>
        <family val="2"/>
      </rPr>
      <t>1(</t>
    </r>
    <r>
      <rPr>
        <sz val="12"/>
        <color theme="1"/>
        <rFont val="新細明體"/>
        <family val="1"/>
        <charset val="136"/>
      </rPr>
      <t>東耳室外，刻有十二生肖像、魚鱗、纏枝牡丹紋</t>
    </r>
    <r>
      <rPr>
        <sz val="12"/>
        <color theme="1"/>
        <rFont val="Calibri"/>
        <family val="2"/>
      </rPr>
      <t>)</t>
    </r>
    <r>
      <rPr>
        <sz val="12"/>
        <color theme="1"/>
        <rFont val="新細明體"/>
        <family val="1"/>
        <charset val="136"/>
      </rPr>
      <t>、砂岩墓誌並蓋「大遼故皇弟秦越國妃墓誌銘」</t>
    </r>
    <r>
      <rPr>
        <sz val="12"/>
        <color theme="1"/>
        <rFont val="Calibri"/>
        <family val="2"/>
      </rPr>
      <t>1(</t>
    </r>
    <r>
      <rPr>
        <sz val="12"/>
        <color theme="1"/>
        <rFont val="新細明體"/>
        <family val="1"/>
        <charset val="136"/>
      </rPr>
      <t>西耳室外，刻有十二生肖像、魚鱗、纏枝牡丹紋</t>
    </r>
    <r>
      <rPr>
        <sz val="12"/>
        <color theme="1"/>
        <rFont val="Calibri"/>
        <family val="2"/>
      </rPr>
      <t>)</t>
    </r>
  </si>
  <si>
    <r>
      <rPr>
        <sz val="12"/>
        <color theme="1"/>
        <rFont val="新細明體"/>
        <family val="1"/>
        <charset val="136"/>
      </rPr>
      <t>贈秦魏國王</t>
    </r>
    <r>
      <rPr>
        <sz val="12"/>
        <color theme="1"/>
        <rFont val="Calibri"/>
        <family val="2"/>
      </rPr>
      <t>(</t>
    </r>
    <r>
      <rPr>
        <sz val="12"/>
        <color theme="1"/>
        <rFont val="新細明體"/>
        <family val="1"/>
        <charset val="136"/>
      </rPr>
      <t>男</t>
    </r>
    <r>
      <rPr>
        <sz val="12"/>
        <color theme="1"/>
        <rFont val="Calibri"/>
        <family val="2"/>
      </rPr>
      <t>)</t>
    </r>
    <r>
      <rPr>
        <sz val="12"/>
        <color theme="1"/>
        <rFont val="新細明體"/>
        <family val="1"/>
        <charset val="136"/>
      </rPr>
      <t>、秦越國妃</t>
    </r>
    <r>
      <rPr>
        <sz val="12"/>
        <color theme="1"/>
        <rFont val="Calibri"/>
        <family val="2"/>
      </rPr>
      <t>(</t>
    </r>
    <r>
      <rPr>
        <sz val="12"/>
        <color theme="1"/>
        <rFont val="新細明體"/>
        <family val="1"/>
        <charset val="136"/>
      </rPr>
      <t>女</t>
    </r>
    <r>
      <rPr>
        <sz val="12"/>
        <color theme="1"/>
        <rFont val="Calibri"/>
        <family val="2"/>
      </rPr>
      <t>)</t>
    </r>
  </si>
  <si>
    <r>
      <rPr>
        <sz val="12"/>
        <color theme="1"/>
        <rFont val="新細明體"/>
        <family val="1"/>
        <charset val="136"/>
      </rPr>
      <t>巴林右旗博物館，〈遼慶陵又有重要發現〉，《內蒙古文物考古》，</t>
    </r>
    <r>
      <rPr>
        <sz val="12"/>
        <color theme="1"/>
        <rFont val="Calibri"/>
        <family val="2"/>
      </rPr>
      <t>2000</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1-16</t>
    </r>
    <r>
      <rPr>
        <sz val="12"/>
        <color theme="1"/>
        <rFont val="新細明體"/>
        <family val="1"/>
        <charset val="136"/>
      </rPr>
      <t>。</t>
    </r>
  </si>
  <si>
    <r>
      <rPr>
        <sz val="12"/>
        <color theme="1"/>
        <rFont val="新細明體"/>
        <family val="1"/>
        <charset val="136"/>
      </rPr>
      <t>內蒙古巴林左旗白音勿拉蘇木依斯力格嘎查</t>
    </r>
    <r>
      <rPr>
        <sz val="12"/>
        <color theme="1"/>
        <rFont val="Calibri"/>
        <family val="2"/>
      </rPr>
      <t>(</t>
    </r>
    <r>
      <rPr>
        <sz val="12"/>
        <color theme="1"/>
        <rFont val="新細明體"/>
        <family val="1"/>
        <charset val="136"/>
      </rPr>
      <t>白音罕山</t>
    </r>
    <r>
      <rPr>
        <sz val="12"/>
        <color theme="1"/>
        <rFont val="Calibri"/>
        <family val="2"/>
      </rPr>
      <t>)M3</t>
    </r>
  </si>
  <si>
    <r>
      <rPr>
        <sz val="12"/>
        <color theme="1"/>
        <rFont val="新細明體"/>
        <family val="1"/>
        <charset val="136"/>
      </rPr>
      <t>葬於統和三年</t>
    </r>
  </si>
  <si>
    <r>
      <rPr>
        <sz val="12"/>
        <color theme="1"/>
        <rFont val="新細明體"/>
        <family val="1"/>
        <charset val="136"/>
      </rPr>
      <t>韓匡嗣、蕭氏</t>
    </r>
  </si>
  <si>
    <r>
      <t>?-983(</t>
    </r>
    <r>
      <rPr>
        <sz val="12"/>
        <color theme="1"/>
        <rFont val="新細明體"/>
        <family val="1"/>
        <charset val="136"/>
      </rPr>
      <t>韓匡嗣</t>
    </r>
    <r>
      <rPr>
        <sz val="12"/>
        <color theme="1"/>
        <rFont val="Calibri"/>
        <family val="2"/>
      </rPr>
      <t>)</t>
    </r>
    <r>
      <rPr>
        <sz val="12"/>
        <color theme="1"/>
        <rFont val="新細明體"/>
        <family val="1"/>
        <charset val="136"/>
      </rPr>
      <t>、</t>
    </r>
    <r>
      <rPr>
        <sz val="12"/>
        <color theme="1"/>
        <rFont val="Calibri"/>
        <family val="2"/>
      </rPr>
      <t>?-993(</t>
    </r>
    <r>
      <rPr>
        <sz val="12"/>
        <color theme="1"/>
        <rFont val="新細明體"/>
        <family val="1"/>
        <charset val="136"/>
      </rPr>
      <t>蕭氏</t>
    </r>
    <r>
      <rPr>
        <sz val="12"/>
        <color theme="1"/>
        <rFont val="Calibri"/>
        <family val="2"/>
      </rPr>
      <t>)</t>
    </r>
  </si>
  <si>
    <r>
      <rPr>
        <sz val="12"/>
        <color theme="1"/>
        <rFont val="新細明體"/>
        <family val="1"/>
        <charset val="136"/>
      </rPr>
      <t>韓氏家族墓地，韓德讓</t>
    </r>
    <r>
      <rPr>
        <sz val="12"/>
        <color theme="1"/>
        <rFont val="Calibri"/>
        <family val="2"/>
      </rPr>
      <t>(</t>
    </r>
    <r>
      <rPr>
        <sz val="12"/>
        <color theme="1"/>
        <rFont val="新細明體"/>
        <family val="1"/>
        <charset val="136"/>
      </rPr>
      <t>子，</t>
    </r>
    <r>
      <rPr>
        <sz val="12"/>
        <color theme="1"/>
        <rFont val="Calibri"/>
        <family val="2"/>
      </rPr>
      <t>T7113)</t>
    </r>
  </si>
  <si>
    <r>
      <rPr>
        <sz val="12"/>
        <color theme="1"/>
        <rFont val="新細明體"/>
        <family val="1"/>
        <charset val="136"/>
      </rPr>
      <t>石墓誌並蓋「故尚父秦王贈尚書令昌黎韓公墓誌銘」</t>
    </r>
    <r>
      <rPr>
        <sz val="12"/>
        <color theme="1"/>
        <rFont val="Calibri"/>
        <family val="2"/>
      </rPr>
      <t>1</t>
    </r>
  </si>
  <si>
    <r>
      <rPr>
        <sz val="12"/>
        <color theme="1"/>
        <rFont val="新細明體"/>
        <family val="1"/>
        <charset val="136"/>
      </rPr>
      <t>秦王贈尚書令</t>
    </r>
  </si>
  <si>
    <r>
      <rPr>
        <sz val="12"/>
        <color theme="1"/>
        <rFont val="新細明體"/>
        <family val="1"/>
        <charset val="136"/>
      </rPr>
      <t>內蒙古文物考古研究所、赤峰市博物館、巴林左旗博物館，〈白音罕山遼代韓氏家族墓地發掘報告〉，《內蒙古文物考古》，</t>
    </r>
    <r>
      <rPr>
        <sz val="12"/>
        <color theme="1"/>
        <rFont val="Calibri"/>
        <family val="2"/>
      </rPr>
      <t>2002</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19-42</t>
    </r>
    <r>
      <rPr>
        <sz val="12"/>
        <color theme="1"/>
        <rFont val="新細明體"/>
        <family val="1"/>
        <charset val="136"/>
      </rPr>
      <t>。</t>
    </r>
  </si>
  <si>
    <r>
      <rPr>
        <sz val="12"/>
        <color theme="1"/>
        <rFont val="新細明體"/>
        <family val="1"/>
        <charset val="136"/>
      </rPr>
      <t>內蒙古巴林左旗白音勿拉蘇木依斯力格嘎查</t>
    </r>
    <r>
      <rPr>
        <sz val="12"/>
        <color theme="1"/>
        <rFont val="Calibri"/>
        <family val="2"/>
      </rPr>
      <t>(</t>
    </r>
    <r>
      <rPr>
        <sz val="12"/>
        <color theme="1"/>
        <rFont val="新細明體"/>
        <family val="1"/>
        <charset val="136"/>
      </rPr>
      <t>白音罕山</t>
    </r>
    <r>
      <rPr>
        <sz val="12"/>
        <color theme="1"/>
        <rFont val="Calibri"/>
        <family val="2"/>
      </rPr>
      <t>)M1</t>
    </r>
  </si>
  <si>
    <r>
      <rPr>
        <sz val="12"/>
        <color theme="1"/>
        <rFont val="新細明體"/>
        <family val="1"/>
        <charset val="136"/>
      </rPr>
      <t>韓氏</t>
    </r>
  </si>
  <si>
    <r>
      <rPr>
        <sz val="12"/>
        <color theme="1"/>
        <rFont val="新細明體"/>
        <family val="1"/>
        <charset val="136"/>
      </rPr>
      <t>韓氏家族墓地</t>
    </r>
  </si>
  <si>
    <r>
      <rPr>
        <sz val="12"/>
        <color theme="1"/>
        <rFont val="新細明體"/>
        <family val="1"/>
        <charset val="136"/>
      </rPr>
      <t>石墓誌並蓋「贈侍中昌黎公墓誌銘」</t>
    </r>
    <r>
      <rPr>
        <sz val="12"/>
        <color theme="1"/>
        <rFont val="Calibri"/>
        <family val="2"/>
      </rPr>
      <t>1</t>
    </r>
  </si>
  <si>
    <r>
      <rPr>
        <sz val="12"/>
        <color theme="1"/>
        <rFont val="新細明體"/>
        <family val="1"/>
        <charset val="136"/>
      </rPr>
      <t>贈侍中</t>
    </r>
  </si>
  <si>
    <r>
      <rPr>
        <sz val="12"/>
        <color theme="1"/>
        <rFont val="新細明體"/>
        <family val="1"/>
        <charset val="136"/>
      </rPr>
      <t>內蒙古巴林左旗白音勿拉蘇木依斯力格嘎查</t>
    </r>
    <r>
      <rPr>
        <sz val="12"/>
        <color theme="1"/>
        <rFont val="Calibri"/>
        <family val="2"/>
      </rPr>
      <t>(</t>
    </r>
    <r>
      <rPr>
        <sz val="12"/>
        <color theme="1"/>
        <rFont val="新細明體"/>
        <family val="1"/>
        <charset val="136"/>
      </rPr>
      <t>白音罕山</t>
    </r>
    <r>
      <rPr>
        <sz val="12"/>
        <color theme="1"/>
        <rFont val="Calibri"/>
        <family val="2"/>
      </rPr>
      <t>)M2</t>
    </r>
  </si>
  <si>
    <r>
      <rPr>
        <sz val="12"/>
        <color theme="1"/>
        <rFont val="新細明體"/>
        <family val="1"/>
        <charset val="136"/>
      </rPr>
      <t>石墓誌並蓋</t>
    </r>
    <r>
      <rPr>
        <sz val="12"/>
        <color theme="1"/>
        <rFont val="Calibri"/>
        <family val="2"/>
      </rPr>
      <t>1</t>
    </r>
  </si>
  <si>
    <r>
      <rPr>
        <sz val="12"/>
        <color theme="1"/>
        <rFont val="新細明體"/>
        <family val="1"/>
        <charset val="136"/>
      </rPr>
      <t>內蒙古赤峰市敖漢旗四家子鎮</t>
    </r>
    <r>
      <rPr>
        <sz val="12"/>
        <color theme="1"/>
        <rFont val="Calibri"/>
        <family val="2"/>
      </rPr>
      <t>M2</t>
    </r>
  </si>
  <si>
    <r>
      <rPr>
        <sz val="12"/>
        <color theme="1"/>
        <rFont val="新細明體"/>
        <family val="1"/>
        <charset val="136"/>
      </rPr>
      <t>葬於壽昌五年十二月二十九日</t>
    </r>
  </si>
  <si>
    <r>
      <rPr>
        <sz val="12"/>
        <color theme="1"/>
        <rFont val="新細明體"/>
        <family val="1"/>
        <charset val="136"/>
      </rPr>
      <t>劉祜、耿氏、王氏、馬氏</t>
    </r>
  </si>
  <si>
    <r>
      <t>1026-1099(74)</t>
    </r>
    <r>
      <rPr>
        <sz val="12"/>
        <color theme="1"/>
        <rFont val="新細明體"/>
        <family val="1"/>
        <charset val="136"/>
      </rPr>
      <t>、不明、不明、不明</t>
    </r>
  </si>
  <si>
    <r>
      <rPr>
        <sz val="12"/>
        <color theme="1"/>
        <rFont val="新細明體"/>
        <family val="1"/>
        <charset val="136"/>
      </rPr>
      <t>馬廷美</t>
    </r>
    <r>
      <rPr>
        <sz val="12"/>
        <color theme="1"/>
        <rFont val="Calibri"/>
        <family val="2"/>
      </rPr>
      <t>(</t>
    </r>
    <r>
      <rPr>
        <sz val="12"/>
        <color theme="1"/>
        <rFont val="新細明體"/>
        <family val="1"/>
        <charset val="136"/>
      </rPr>
      <t>劉祜外祖父</t>
    </r>
    <r>
      <rPr>
        <sz val="12"/>
        <color theme="1"/>
        <rFont val="Calibri"/>
        <family val="2"/>
      </rPr>
      <t>)</t>
    </r>
    <r>
      <rPr>
        <sz val="12"/>
        <color theme="1"/>
        <rFont val="新細明體"/>
        <family val="1"/>
        <charset val="136"/>
      </rPr>
      <t>、馬至柔</t>
    </r>
    <r>
      <rPr>
        <sz val="12"/>
        <color theme="1"/>
        <rFont val="Calibri"/>
        <family val="2"/>
      </rPr>
      <t>(</t>
    </r>
    <r>
      <rPr>
        <sz val="12"/>
        <color theme="1"/>
        <rFont val="新細明體"/>
        <family val="1"/>
        <charset val="136"/>
      </rPr>
      <t>劉祜舅</t>
    </r>
    <r>
      <rPr>
        <sz val="12"/>
        <color theme="1"/>
        <rFont val="Calibri"/>
        <family val="2"/>
      </rPr>
      <t>)</t>
    </r>
    <r>
      <rPr>
        <sz val="12"/>
        <color theme="1"/>
        <rFont val="新細明體"/>
        <family val="1"/>
        <charset val="136"/>
      </rPr>
      <t>、耿紹忠</t>
    </r>
    <r>
      <rPr>
        <sz val="12"/>
        <color theme="1"/>
        <rFont val="Calibri"/>
        <family val="2"/>
      </rPr>
      <t>(</t>
    </r>
    <r>
      <rPr>
        <sz val="12"/>
        <color theme="1"/>
        <rFont val="新細明體"/>
        <family val="1"/>
        <charset val="136"/>
      </rPr>
      <t>耿氏祖父</t>
    </r>
    <r>
      <rPr>
        <sz val="12"/>
        <color theme="1"/>
        <rFont val="Calibri"/>
        <family val="2"/>
      </rPr>
      <t>)</t>
    </r>
    <r>
      <rPr>
        <sz val="12"/>
        <color theme="1"/>
        <rFont val="新細明體"/>
        <family val="1"/>
        <charset val="136"/>
      </rPr>
      <t>、王守拙</t>
    </r>
    <r>
      <rPr>
        <sz val="12"/>
        <color theme="1"/>
        <rFont val="Calibri"/>
        <family val="2"/>
      </rPr>
      <t>(</t>
    </r>
    <r>
      <rPr>
        <sz val="12"/>
        <color theme="1"/>
        <rFont val="新細明體"/>
        <family val="1"/>
        <charset val="136"/>
      </rPr>
      <t>王氏之父</t>
    </r>
    <r>
      <rPr>
        <sz val="12"/>
        <color theme="1"/>
        <rFont val="Calibri"/>
        <family val="2"/>
      </rPr>
      <t>)</t>
    </r>
  </si>
  <si>
    <r>
      <rPr>
        <sz val="12"/>
        <color theme="1"/>
        <rFont val="新細明體"/>
        <family val="1"/>
        <charset val="136"/>
      </rPr>
      <t>石墓誌並蓋「故奉陵軍節度使劉公墓誌銘并序」</t>
    </r>
    <r>
      <rPr>
        <sz val="12"/>
        <color theme="1"/>
        <rFont val="Calibri"/>
        <family val="2"/>
      </rPr>
      <t>1</t>
    </r>
  </si>
  <si>
    <r>
      <rPr>
        <sz val="12"/>
        <color theme="1"/>
        <rFont val="新細明體"/>
        <family val="1"/>
        <charset val="136"/>
      </rPr>
      <t>奉陵軍節度使、鉅鹿縣君、太原縣君、扶風郡夫人</t>
    </r>
  </si>
  <si>
    <r>
      <rPr>
        <sz val="12"/>
        <color theme="1"/>
        <rFont val="新細明體"/>
        <family val="1"/>
        <charset val="136"/>
      </rPr>
      <t>〈敖漢旗羊山</t>
    </r>
    <r>
      <rPr>
        <sz val="12"/>
        <color theme="1"/>
        <rFont val="Calibri"/>
        <family val="2"/>
      </rPr>
      <t>1-3</t>
    </r>
    <r>
      <rPr>
        <sz val="12"/>
        <color theme="1"/>
        <rFont val="新細明體"/>
        <family val="1"/>
        <charset val="136"/>
      </rPr>
      <t>號遼墓清理簡報〉，《內蒙古文物考古》，</t>
    </r>
    <r>
      <rPr>
        <sz val="12"/>
        <color theme="1"/>
        <rFont val="Calibri"/>
        <family val="2"/>
      </rPr>
      <t>1999</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1-38</t>
    </r>
    <r>
      <rPr>
        <sz val="12"/>
        <color theme="1"/>
        <rFont val="新細明體"/>
        <family val="1"/>
        <charset val="136"/>
      </rPr>
      <t>、</t>
    </r>
    <r>
      <rPr>
        <sz val="12"/>
        <color theme="1"/>
        <rFont val="Calibri"/>
        <family val="2"/>
      </rPr>
      <t>43</t>
    </r>
    <r>
      <rPr>
        <sz val="12"/>
        <color theme="1"/>
        <rFont val="新細明體"/>
        <family val="1"/>
        <charset val="136"/>
      </rPr>
      <t>。</t>
    </r>
  </si>
  <si>
    <r>
      <rPr>
        <sz val="12"/>
        <color theme="1"/>
        <rFont val="新細明體"/>
        <family val="1"/>
        <charset val="136"/>
      </rPr>
      <t>遼寧省朝陽市西五家公社石片大隊柏樹溝村</t>
    </r>
  </si>
  <si>
    <r>
      <rPr>
        <sz val="12"/>
        <color theme="1"/>
        <rFont val="新細明體"/>
        <family val="1"/>
        <charset val="136"/>
      </rPr>
      <t>葬於統和四年十一月十八日</t>
    </r>
  </si>
  <si>
    <r>
      <rPr>
        <sz val="12"/>
        <color theme="1"/>
        <rFont val="新細明體"/>
        <family val="1"/>
        <charset val="136"/>
      </rPr>
      <t>耶律延寧、不明</t>
    </r>
  </si>
  <si>
    <r>
      <t>946-986(39)(</t>
    </r>
    <r>
      <rPr>
        <sz val="12"/>
        <color theme="1"/>
        <rFont val="新細明體"/>
        <family val="1"/>
        <charset val="136"/>
      </rPr>
      <t>耶律延寧</t>
    </r>
    <r>
      <rPr>
        <sz val="12"/>
        <color theme="1"/>
        <rFont val="Calibri"/>
        <family val="2"/>
      </rPr>
      <t>)</t>
    </r>
    <r>
      <rPr>
        <sz val="12"/>
        <color theme="1"/>
        <rFont val="新細明體"/>
        <family val="1"/>
        <charset val="136"/>
      </rPr>
      <t>、不明</t>
    </r>
  </si>
  <si>
    <r>
      <rPr>
        <sz val="12"/>
        <color theme="1"/>
        <rFont val="新細明體"/>
        <family val="1"/>
        <charset val="136"/>
      </rPr>
      <t>石墓誌並蓋「大契丹國故保義奉節功臣羽厥里節度使特進檢校太尉同政事門下平章事上柱國漆水縣開國伯食邑七百戶耶律墓誌銘并序」</t>
    </r>
    <r>
      <rPr>
        <sz val="12"/>
        <color theme="1"/>
        <rFont val="Calibri"/>
        <family val="2"/>
      </rPr>
      <t>1(</t>
    </r>
    <r>
      <rPr>
        <sz val="12"/>
        <color theme="1"/>
        <rFont val="新細明體"/>
        <family val="1"/>
        <charset val="136"/>
      </rPr>
      <t>雙語：上半部契丹大字，下半部漢文</t>
    </r>
    <r>
      <rPr>
        <sz val="12"/>
        <color theme="1"/>
        <rFont val="Calibri"/>
        <family val="2"/>
      </rPr>
      <t>)</t>
    </r>
  </si>
  <si>
    <r>
      <rPr>
        <sz val="12"/>
        <color theme="1"/>
        <rFont val="新細明體"/>
        <family val="1"/>
        <charset val="136"/>
      </rPr>
      <t>保義奉節功臣羽厥里節度使</t>
    </r>
  </si>
  <si>
    <r>
      <rPr>
        <sz val="12"/>
        <color theme="1"/>
        <rFont val="新細明體"/>
        <family val="1"/>
        <charset val="136"/>
      </rPr>
      <t>遼寧省博物館文物工作隊，〈遼代耶律延寧墓發掘簡報〉，《文物》，</t>
    </r>
    <r>
      <rPr>
        <sz val="12"/>
        <color theme="1"/>
        <rFont val="Calibri"/>
        <family val="2"/>
      </rPr>
      <t>1980</t>
    </r>
    <r>
      <rPr>
        <sz val="12"/>
        <color theme="1"/>
        <rFont val="新細明體"/>
        <family val="1"/>
        <charset val="136"/>
      </rPr>
      <t>年</t>
    </r>
    <r>
      <rPr>
        <sz val="12"/>
        <color theme="1"/>
        <rFont val="Calibri"/>
        <family val="2"/>
      </rPr>
      <t>7</t>
    </r>
    <r>
      <rPr>
        <sz val="12"/>
        <color theme="1"/>
        <rFont val="新細明體"/>
        <family val="1"/>
        <charset val="136"/>
      </rPr>
      <t>期，頁</t>
    </r>
    <r>
      <rPr>
        <sz val="12"/>
        <color theme="1"/>
        <rFont val="Calibri"/>
        <family val="2"/>
      </rPr>
      <t>18-22</t>
    </r>
    <r>
      <rPr>
        <sz val="12"/>
        <color theme="1"/>
        <rFont val="新細明體"/>
        <family val="1"/>
        <charset val="136"/>
      </rPr>
      <t>。</t>
    </r>
  </si>
  <si>
    <r>
      <rPr>
        <sz val="12"/>
        <color theme="1"/>
        <rFont val="新細明體"/>
        <family val="1"/>
        <charset val="136"/>
      </rPr>
      <t>內蒙古昭烏達盟周仗子村</t>
    </r>
    <r>
      <rPr>
        <sz val="12"/>
        <color theme="1"/>
        <rFont val="Calibri"/>
        <family val="2"/>
      </rPr>
      <t>M1(</t>
    </r>
    <r>
      <rPr>
        <sz val="12"/>
        <color theme="1"/>
        <rFont val="新細明體"/>
        <family val="1"/>
        <charset val="136"/>
      </rPr>
      <t>距遼中京故城西南約</t>
    </r>
    <r>
      <rPr>
        <sz val="12"/>
        <color theme="1"/>
        <rFont val="Calibri"/>
        <family val="2"/>
      </rPr>
      <t>35km)</t>
    </r>
  </si>
  <si>
    <r>
      <rPr>
        <sz val="12"/>
        <color theme="1"/>
        <rFont val="新細明體"/>
        <family val="1"/>
        <charset val="136"/>
      </rPr>
      <t>葬於壽昌五年十月乙亥朔巳酉日庚時</t>
    </r>
  </si>
  <si>
    <r>
      <rPr>
        <sz val="12"/>
        <color theme="1"/>
        <rFont val="新細明體"/>
        <family val="1"/>
        <charset val="136"/>
      </rPr>
      <t>尚暐</t>
    </r>
  </si>
  <si>
    <t>1031-1096(66)</t>
  </si>
  <si>
    <r>
      <rPr>
        <sz val="12"/>
        <color theme="1"/>
        <rFont val="新細明體"/>
        <family val="1"/>
        <charset val="136"/>
      </rPr>
      <t>石質墓誌「大遼故朝散大夫守太常少卿知大定府少尹尚暐墓誌并序」</t>
    </r>
    <r>
      <rPr>
        <sz val="12"/>
        <color theme="1"/>
        <rFont val="Calibri"/>
        <family val="2"/>
      </rPr>
      <t>1(</t>
    </r>
    <r>
      <rPr>
        <sz val="12"/>
        <color theme="1"/>
        <rFont val="新細明體"/>
        <family val="1"/>
        <charset val="136"/>
      </rPr>
      <t>東壁</t>
    </r>
    <r>
      <rPr>
        <sz val="12"/>
        <color theme="1"/>
        <rFont val="Calibri"/>
        <family val="2"/>
      </rPr>
      <t>)</t>
    </r>
  </si>
  <si>
    <r>
      <rPr>
        <sz val="12"/>
        <color theme="1"/>
        <rFont val="新細明體"/>
        <family val="1"/>
        <charset val="136"/>
      </rPr>
      <t>朝散大夫守太常少卿知大定府少尹</t>
    </r>
  </si>
  <si>
    <r>
      <rPr>
        <sz val="12"/>
        <color theme="1"/>
        <rFont val="新細明體"/>
        <family val="1"/>
        <charset val="136"/>
      </rPr>
      <t>鄭隆，〈昭烏達盟遼尚暐墓清理簡報〉，《文物》，</t>
    </r>
    <r>
      <rPr>
        <sz val="12"/>
        <color theme="1"/>
        <rFont val="Calibri"/>
        <family val="2"/>
      </rPr>
      <t>1961</t>
    </r>
    <r>
      <rPr>
        <sz val="12"/>
        <color theme="1"/>
        <rFont val="新細明體"/>
        <family val="1"/>
        <charset val="136"/>
      </rPr>
      <t>年</t>
    </r>
    <r>
      <rPr>
        <sz val="12"/>
        <color theme="1"/>
        <rFont val="Calibri"/>
        <family val="2"/>
      </rPr>
      <t>9</t>
    </r>
    <r>
      <rPr>
        <sz val="12"/>
        <color theme="1"/>
        <rFont val="新細明體"/>
        <family val="1"/>
        <charset val="136"/>
      </rPr>
      <t>期，頁</t>
    </r>
    <r>
      <rPr>
        <sz val="12"/>
        <color theme="1"/>
        <rFont val="Calibri"/>
        <family val="2"/>
      </rPr>
      <t>50-51</t>
    </r>
    <r>
      <rPr>
        <sz val="12"/>
        <color theme="1"/>
        <rFont val="新細明體"/>
        <family val="1"/>
        <charset val="136"/>
      </rPr>
      <t>。</t>
    </r>
  </si>
  <si>
    <r>
      <rPr>
        <sz val="12"/>
        <color theme="1"/>
        <rFont val="新細明體"/>
        <family val="1"/>
        <charset val="136"/>
      </rPr>
      <t>河北省平泉縣榆樹林子公社辦半截溝村楊家北溝西山</t>
    </r>
  </si>
  <si>
    <r>
      <rPr>
        <sz val="12"/>
        <color theme="1"/>
        <rFont val="新細明體"/>
        <family val="1"/>
        <charset val="136"/>
      </rPr>
      <t>葬於統和二十七年二月二十三日</t>
    </r>
  </si>
  <si>
    <r>
      <rPr>
        <sz val="12"/>
        <color theme="1"/>
        <rFont val="新細明體"/>
        <family val="1"/>
        <charset val="136"/>
      </rPr>
      <t>耶律加乙里妃</t>
    </r>
  </si>
  <si>
    <t>950-1008(59)</t>
  </si>
  <si>
    <r>
      <rPr>
        <sz val="12"/>
        <color theme="1"/>
        <rFont val="新細明體"/>
        <family val="1"/>
        <charset val="136"/>
      </rPr>
      <t>阿骨軫</t>
    </r>
    <r>
      <rPr>
        <sz val="12"/>
        <color theme="1"/>
        <rFont val="Calibri"/>
        <family val="2"/>
      </rPr>
      <t>(</t>
    </r>
    <r>
      <rPr>
        <sz val="12"/>
        <color theme="1"/>
        <rFont val="新細明體"/>
        <family val="1"/>
        <charset val="136"/>
      </rPr>
      <t>父</t>
    </r>
    <r>
      <rPr>
        <sz val="12"/>
        <color theme="1"/>
        <rFont val="Calibri"/>
        <family val="2"/>
      </rPr>
      <t>)</t>
    </r>
    <r>
      <rPr>
        <sz val="12"/>
        <color theme="1"/>
        <rFont val="新細明體"/>
        <family val="1"/>
        <charset val="136"/>
      </rPr>
      <t>、蕭氏神燭</t>
    </r>
    <r>
      <rPr>
        <sz val="12"/>
        <color theme="1"/>
        <rFont val="Calibri"/>
        <family val="2"/>
      </rPr>
      <t>(</t>
    </r>
    <r>
      <rPr>
        <sz val="12"/>
        <color theme="1"/>
        <rFont val="新細明體"/>
        <family val="1"/>
        <charset val="136"/>
      </rPr>
      <t>母</t>
    </r>
    <r>
      <rPr>
        <sz val="12"/>
        <color theme="1"/>
        <rFont val="Calibri"/>
        <family val="2"/>
      </rPr>
      <t>)</t>
    </r>
  </si>
  <si>
    <r>
      <rPr>
        <sz val="12"/>
        <color theme="1"/>
        <rFont val="新細明體"/>
        <family val="1"/>
        <charset val="136"/>
      </rPr>
      <t>石墓誌</t>
    </r>
    <r>
      <rPr>
        <sz val="12"/>
        <color theme="1"/>
        <rFont val="Calibri"/>
        <family val="2"/>
      </rPr>
      <t>1(</t>
    </r>
    <r>
      <rPr>
        <sz val="12"/>
        <color theme="1"/>
        <rFont val="新細明體"/>
        <family val="1"/>
        <charset val="136"/>
      </rPr>
      <t>前室，文字部分漫漶</t>
    </r>
    <r>
      <rPr>
        <sz val="12"/>
        <color theme="1"/>
        <rFont val="Calibri"/>
        <family val="2"/>
      </rPr>
      <t>)</t>
    </r>
  </si>
  <si>
    <r>
      <rPr>
        <sz val="12"/>
        <color theme="1"/>
        <rFont val="新細明體"/>
        <family val="1"/>
        <charset val="136"/>
      </rPr>
      <t>贈岐國夫人</t>
    </r>
  </si>
  <si>
    <r>
      <rPr>
        <sz val="12"/>
        <color theme="1"/>
        <rFont val="新細明體"/>
        <family val="1"/>
        <charset val="136"/>
      </rPr>
      <t>鄭紹宗，〈耶律加乙里妃墓志銘〉，《考古》，</t>
    </r>
    <r>
      <rPr>
        <sz val="12"/>
        <color theme="1"/>
        <rFont val="Calibri"/>
        <family val="2"/>
      </rPr>
      <t>1981</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469-470</t>
    </r>
    <r>
      <rPr>
        <sz val="12"/>
        <color theme="1"/>
        <rFont val="新細明體"/>
        <family val="1"/>
        <charset val="136"/>
      </rPr>
      <t>。
嵇訓杰，〈遼「耶律加乙里墓誌銘」補釋〉，《文物》，</t>
    </r>
    <r>
      <rPr>
        <sz val="12"/>
        <color theme="1"/>
        <rFont val="Calibri"/>
        <family val="2"/>
      </rPr>
      <t>1985</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61-62</t>
    </r>
    <r>
      <rPr>
        <sz val="12"/>
        <color theme="1"/>
        <rFont val="新細明體"/>
        <family val="1"/>
        <charset val="136"/>
      </rPr>
      <t>。</t>
    </r>
  </si>
  <si>
    <r>
      <rPr>
        <sz val="12"/>
        <color theme="1"/>
        <rFont val="新細明體"/>
        <family val="1"/>
        <charset val="136"/>
      </rPr>
      <t>內蒙古赤峰縣大營子村</t>
    </r>
    <r>
      <rPr>
        <sz val="12"/>
        <color theme="1"/>
        <rFont val="Calibri"/>
        <family val="2"/>
      </rPr>
      <t>M1</t>
    </r>
  </si>
  <si>
    <r>
      <rPr>
        <sz val="12"/>
        <color theme="1"/>
        <rFont val="新細明體"/>
        <family val="1"/>
        <charset val="136"/>
      </rPr>
      <t>葬於應曆九年七月五日</t>
    </r>
  </si>
  <si>
    <r>
      <rPr>
        <sz val="12"/>
        <color theme="1"/>
        <rFont val="新細明體"/>
        <family val="1"/>
        <charset val="136"/>
      </rPr>
      <t>蕭氏、耶律氏</t>
    </r>
  </si>
  <si>
    <r>
      <t>908-959(52)</t>
    </r>
    <r>
      <rPr>
        <sz val="12"/>
        <color theme="1"/>
        <rFont val="新細明體"/>
        <family val="1"/>
        <charset val="136"/>
      </rPr>
      <t>、不明</t>
    </r>
  </si>
  <si>
    <t>T4485</t>
  </si>
  <si>
    <r>
      <rPr>
        <sz val="12"/>
        <color theme="1"/>
        <rFont val="新細明體"/>
        <family val="1"/>
        <charset val="136"/>
      </rPr>
      <t>石墓誌並蓋「故駙馬贈衛國王墓誌銘」</t>
    </r>
    <r>
      <rPr>
        <sz val="12"/>
        <color theme="1"/>
        <rFont val="Calibri"/>
        <family val="2"/>
      </rPr>
      <t>1(</t>
    </r>
    <r>
      <rPr>
        <sz val="12"/>
        <color theme="1"/>
        <rFont val="新細明體"/>
        <family val="1"/>
        <charset val="136"/>
      </rPr>
      <t>前室中部</t>
    </r>
    <r>
      <rPr>
        <sz val="12"/>
        <color theme="1"/>
        <rFont val="Calibri"/>
        <family val="2"/>
      </rPr>
      <t>)</t>
    </r>
  </si>
  <si>
    <r>
      <rPr>
        <sz val="12"/>
        <color theme="1"/>
        <rFont val="新細明體"/>
        <family val="1"/>
        <charset val="136"/>
      </rPr>
      <t>駙馬贈衛國王、公主</t>
    </r>
  </si>
  <si>
    <r>
      <rPr>
        <sz val="12"/>
        <color theme="1"/>
        <rFont val="新細明體"/>
        <family val="1"/>
        <charset val="136"/>
      </rPr>
      <t>前熱河省博物館籌備組，〈赤峰縣大營子遼墓發掘報告〉，《考古學報》，</t>
    </r>
    <r>
      <rPr>
        <sz val="12"/>
        <color theme="1"/>
        <rFont val="Calibri"/>
        <family val="2"/>
      </rPr>
      <t>1956</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1-26</t>
    </r>
    <r>
      <rPr>
        <sz val="12"/>
        <color theme="1"/>
        <rFont val="新細明體"/>
        <family val="1"/>
        <charset val="136"/>
      </rPr>
      <t>。
金毓黻，〈遼國駙馬贈衛國王墓志銘考證〉，《考古學報》，</t>
    </r>
    <r>
      <rPr>
        <sz val="12"/>
        <color theme="1"/>
        <rFont val="Calibri"/>
        <family val="2"/>
      </rPr>
      <t>1956</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27-31</t>
    </r>
    <r>
      <rPr>
        <sz val="12"/>
        <color theme="1"/>
        <rFont val="新細明體"/>
        <family val="1"/>
        <charset val="136"/>
      </rPr>
      <t>。</t>
    </r>
  </si>
  <si>
    <r>
      <rPr>
        <sz val="12"/>
        <color theme="1"/>
        <rFont val="新細明體"/>
        <family val="1"/>
        <charset val="136"/>
      </rPr>
      <t>遼寧省朝陽縣台子公社牟杖子大隊山嘴村白道子山</t>
    </r>
  </si>
  <si>
    <r>
      <rPr>
        <sz val="12"/>
        <color theme="1"/>
        <rFont val="新細明體"/>
        <family val="1"/>
        <charset val="136"/>
      </rPr>
      <t>遷葬於清寧六年</t>
    </r>
  </si>
  <si>
    <r>
      <rPr>
        <sz val="12"/>
        <color theme="1"/>
        <rFont val="新細明體"/>
        <family val="1"/>
        <charset val="136"/>
      </rPr>
      <t>趙匡禹</t>
    </r>
  </si>
  <si>
    <t>?-1019</t>
  </si>
  <si>
    <r>
      <rPr>
        <sz val="12"/>
        <color theme="1"/>
        <rFont val="新細明體"/>
        <family val="1"/>
        <charset val="136"/>
      </rPr>
      <t>趙思溫</t>
    </r>
    <r>
      <rPr>
        <sz val="12"/>
        <color theme="1"/>
        <rFont val="Calibri"/>
        <family val="2"/>
      </rPr>
      <t>(</t>
    </r>
    <r>
      <rPr>
        <sz val="12"/>
        <color theme="1"/>
        <rFont val="新細明體"/>
        <family val="1"/>
        <charset val="136"/>
      </rPr>
      <t>祖父</t>
    </r>
    <r>
      <rPr>
        <sz val="12"/>
        <color theme="1"/>
        <rFont val="Calibri"/>
        <family val="2"/>
      </rPr>
      <t>)</t>
    </r>
    <r>
      <rPr>
        <sz val="12"/>
        <color theme="1"/>
        <rFont val="新細明體"/>
        <family val="1"/>
        <charset val="136"/>
      </rPr>
      <t>、趙為干</t>
    </r>
    <r>
      <rPr>
        <sz val="12"/>
        <color theme="1"/>
        <rFont val="Calibri"/>
        <family val="2"/>
      </rPr>
      <t>(</t>
    </r>
    <r>
      <rPr>
        <sz val="12"/>
        <color theme="1"/>
        <rFont val="新細明體"/>
        <family val="1"/>
        <charset val="136"/>
      </rPr>
      <t>子，</t>
    </r>
    <r>
      <rPr>
        <sz val="12"/>
        <color theme="1"/>
        <rFont val="Calibri"/>
        <family val="2"/>
      </rPr>
      <t>T4622)</t>
    </r>
  </si>
  <si>
    <r>
      <rPr>
        <sz val="12"/>
        <color theme="1"/>
        <rFont val="新細明體"/>
        <family val="1"/>
        <charset val="136"/>
      </rPr>
      <t>青砂岩石墓誌並蓋「故天水趙公墓誌銘</t>
    </r>
    <r>
      <rPr>
        <sz val="12"/>
        <color theme="1"/>
        <rFont val="Calibri"/>
        <family val="2"/>
      </rPr>
      <t>/...</t>
    </r>
    <r>
      <rPr>
        <sz val="12"/>
        <color theme="1"/>
        <rFont val="新細明體"/>
        <family val="1"/>
        <charset val="136"/>
      </rPr>
      <t>觀察使銀青</t>
    </r>
    <r>
      <rPr>
        <sz val="12"/>
        <color theme="1"/>
        <rFont val="Calibri"/>
        <family val="2"/>
      </rPr>
      <t>...</t>
    </r>
    <r>
      <rPr>
        <sz val="12"/>
        <color theme="1"/>
        <rFont val="新細明體"/>
        <family val="1"/>
        <charset val="136"/>
      </rPr>
      <t>上柱國</t>
    </r>
    <r>
      <rPr>
        <sz val="12"/>
        <color theme="1"/>
        <rFont val="Calibri"/>
        <family val="2"/>
      </rPr>
      <t>...</t>
    </r>
    <r>
      <rPr>
        <sz val="12"/>
        <color theme="1"/>
        <rFont val="新細明體"/>
        <family val="1"/>
        <charset val="136"/>
      </rPr>
      <t>軍節度使</t>
    </r>
    <r>
      <rPr>
        <sz val="12"/>
        <color theme="1"/>
        <rFont val="Calibri"/>
        <family val="2"/>
      </rPr>
      <t>...</t>
    </r>
    <r>
      <rPr>
        <sz val="12"/>
        <color theme="1"/>
        <rFont val="新細明體"/>
        <family val="1"/>
        <charset val="136"/>
      </rPr>
      <t>墓誌銘并序」</t>
    </r>
    <r>
      <rPr>
        <sz val="12"/>
        <color theme="1"/>
        <rFont val="Calibri"/>
        <family val="2"/>
      </rPr>
      <t>1</t>
    </r>
  </si>
  <si>
    <r>
      <rPr>
        <sz val="12"/>
        <color theme="1"/>
        <rFont val="新細明體"/>
        <family val="1"/>
        <charset val="136"/>
      </rPr>
      <t>節度使</t>
    </r>
  </si>
  <si>
    <r>
      <rPr>
        <sz val="12"/>
        <color theme="1"/>
        <rFont val="新細明體"/>
        <family val="1"/>
        <charset val="136"/>
      </rPr>
      <t>鄧寶學、孫國平、李宇峰，〈遼寧朝陽遼趙氏族墓〉，《文物》，</t>
    </r>
    <r>
      <rPr>
        <sz val="12"/>
        <color theme="1"/>
        <rFont val="Calibri"/>
        <family val="2"/>
      </rPr>
      <t>1983</t>
    </r>
    <r>
      <rPr>
        <sz val="12"/>
        <color theme="1"/>
        <rFont val="新細明體"/>
        <family val="1"/>
        <charset val="136"/>
      </rPr>
      <t>年</t>
    </r>
    <r>
      <rPr>
        <sz val="12"/>
        <color theme="1"/>
        <rFont val="Calibri"/>
        <family val="2"/>
      </rPr>
      <t>9</t>
    </r>
    <r>
      <rPr>
        <sz val="12"/>
        <color theme="1"/>
        <rFont val="新細明體"/>
        <family val="1"/>
        <charset val="136"/>
      </rPr>
      <t>期，頁</t>
    </r>
    <r>
      <rPr>
        <sz val="12"/>
        <color theme="1"/>
        <rFont val="Calibri"/>
        <family val="2"/>
      </rPr>
      <t>30-38</t>
    </r>
    <r>
      <rPr>
        <sz val="12"/>
        <color theme="1"/>
        <rFont val="新細明體"/>
        <family val="1"/>
        <charset val="136"/>
      </rPr>
      <t>。</t>
    </r>
  </si>
  <si>
    <r>
      <rPr>
        <sz val="12"/>
        <color theme="1"/>
        <rFont val="新細明體"/>
        <family val="1"/>
        <charset val="136"/>
      </rPr>
      <t>遼寧省朝陽縣商家溝</t>
    </r>
    <r>
      <rPr>
        <sz val="12"/>
        <color theme="1"/>
        <rFont val="Calibri"/>
        <family val="2"/>
      </rPr>
      <t>M1</t>
    </r>
  </si>
  <si>
    <r>
      <rPr>
        <sz val="12"/>
        <color theme="1"/>
        <rFont val="新細明體"/>
        <family val="1"/>
        <charset val="136"/>
      </rPr>
      <t>葬於統合二十年左右</t>
    </r>
    <r>
      <rPr>
        <sz val="12"/>
        <color theme="1"/>
        <rFont val="Calibri"/>
        <family val="2"/>
      </rPr>
      <t>(</t>
    </r>
    <r>
      <rPr>
        <sz val="12"/>
        <color theme="1"/>
        <rFont val="新細明體"/>
        <family val="1"/>
        <charset val="136"/>
      </rPr>
      <t>根據考古報告</t>
    </r>
    <r>
      <rPr>
        <sz val="12"/>
        <color theme="1"/>
        <rFont val="Calibri"/>
        <family val="2"/>
      </rPr>
      <t>)</t>
    </r>
  </si>
  <si>
    <r>
      <rPr>
        <sz val="12"/>
        <color theme="1"/>
        <rFont val="新細明體"/>
        <family val="1"/>
        <charset val="136"/>
      </rPr>
      <t>趙氏家族墓地</t>
    </r>
  </si>
  <si>
    <r>
      <rPr>
        <sz val="12"/>
        <color theme="1"/>
        <rFont val="新細明體"/>
        <family val="1"/>
        <charset val="136"/>
      </rPr>
      <t>青砂岩石墓誌</t>
    </r>
    <r>
      <rPr>
        <sz val="12"/>
        <color theme="1"/>
        <rFont val="Calibri"/>
        <family val="2"/>
      </rPr>
      <t>1(</t>
    </r>
    <r>
      <rPr>
        <sz val="12"/>
        <color theme="1"/>
        <rFont val="新細明體"/>
        <family val="1"/>
        <charset val="136"/>
      </rPr>
      <t>字已難以辨識</t>
    </r>
    <r>
      <rPr>
        <sz val="12"/>
        <color theme="1"/>
        <rFont val="Calibri"/>
        <family val="2"/>
      </rPr>
      <t>)</t>
    </r>
  </si>
  <si>
    <r>
      <rPr>
        <sz val="12"/>
        <color theme="1"/>
        <rFont val="新細明體"/>
        <family val="1"/>
        <charset val="136"/>
      </rPr>
      <t>卒於重熙八年</t>
    </r>
  </si>
  <si>
    <r>
      <rPr>
        <sz val="12"/>
        <color theme="1"/>
        <rFont val="新細明體"/>
        <family val="1"/>
        <charset val="136"/>
      </rPr>
      <t>趙為干</t>
    </r>
  </si>
  <si>
    <t>?-1039</t>
  </si>
  <si>
    <r>
      <rPr>
        <sz val="12"/>
        <color theme="1"/>
        <rFont val="新細明體"/>
        <family val="1"/>
        <charset val="136"/>
      </rPr>
      <t>趙思溫</t>
    </r>
    <r>
      <rPr>
        <sz val="12"/>
        <color theme="1"/>
        <rFont val="Calibri"/>
        <family val="2"/>
      </rPr>
      <t>(</t>
    </r>
    <r>
      <rPr>
        <sz val="12"/>
        <color theme="1"/>
        <rFont val="新細明體"/>
        <family val="1"/>
        <charset val="136"/>
      </rPr>
      <t>曾祖父</t>
    </r>
    <r>
      <rPr>
        <sz val="12"/>
        <color theme="1"/>
        <rFont val="Calibri"/>
        <family val="2"/>
      </rPr>
      <t>)</t>
    </r>
    <r>
      <rPr>
        <sz val="12"/>
        <color theme="1"/>
        <rFont val="新細明體"/>
        <family val="1"/>
        <charset val="136"/>
      </rPr>
      <t>、趙匡禹</t>
    </r>
    <r>
      <rPr>
        <sz val="12"/>
        <color theme="1"/>
        <rFont val="Calibri"/>
        <family val="2"/>
      </rPr>
      <t>(</t>
    </r>
    <r>
      <rPr>
        <sz val="12"/>
        <color theme="1"/>
        <rFont val="新細明體"/>
        <family val="1"/>
        <charset val="136"/>
      </rPr>
      <t>父，</t>
    </r>
    <r>
      <rPr>
        <sz val="12"/>
        <color theme="1"/>
        <rFont val="Calibri"/>
        <family val="2"/>
      </rPr>
      <t>T4620)</t>
    </r>
  </si>
  <si>
    <r>
      <rPr>
        <sz val="12"/>
        <color theme="1"/>
        <rFont val="新細明體"/>
        <family val="1"/>
        <charset val="136"/>
      </rPr>
      <t>青砂岩石墓誌並蓋「銀青崇祿大夫檢校工部尚書使持節□州諸軍事行□州刺史兼殿中侍御史飛騎尉天水縣開國男食邑三百戶趙公墓誌銘并序」</t>
    </r>
    <r>
      <rPr>
        <sz val="12"/>
        <color theme="1"/>
        <rFont val="Calibri"/>
        <family val="2"/>
      </rPr>
      <t>1</t>
    </r>
  </si>
  <si>
    <r>
      <rPr>
        <sz val="12"/>
        <color theme="1"/>
        <rFont val="新細明體"/>
        <family val="1"/>
        <charset val="136"/>
      </rPr>
      <t>□州刺史兼殿中侍御史飛騎尉</t>
    </r>
  </si>
  <si>
    <r>
      <rPr>
        <sz val="12"/>
        <color theme="1"/>
        <rFont val="新細明體"/>
        <family val="1"/>
        <charset val="136"/>
      </rPr>
      <t>遼寧省朝陽市紡織廠</t>
    </r>
  </si>
  <si>
    <r>
      <rPr>
        <sz val="12"/>
        <color theme="1"/>
        <rFont val="新細明體"/>
        <family val="1"/>
        <charset val="136"/>
      </rPr>
      <t>葬於統和二十六年二月十七日</t>
    </r>
  </si>
  <si>
    <r>
      <rPr>
        <sz val="12"/>
        <color theme="1"/>
        <rFont val="新細明體"/>
        <family val="1"/>
        <charset val="136"/>
      </rPr>
      <t>常遵化</t>
    </r>
  </si>
  <si>
    <t>944-1008(65)</t>
  </si>
  <si>
    <r>
      <rPr>
        <sz val="12"/>
        <color theme="1"/>
        <rFont val="新細明體"/>
        <family val="1"/>
        <charset val="136"/>
      </rPr>
      <t>石墓誌「故遼西州刺史銀青崇祿大夫檢校左散騎常侍兼監察御史武騎尉常山郡常公墓誌銘并序」</t>
    </r>
    <r>
      <rPr>
        <sz val="12"/>
        <color theme="1"/>
        <rFont val="Calibri"/>
        <family val="2"/>
      </rPr>
      <t>1</t>
    </r>
  </si>
  <si>
    <r>
      <rPr>
        <sz val="12"/>
        <color theme="1"/>
        <rFont val="新細明體"/>
        <family val="1"/>
        <charset val="136"/>
      </rPr>
      <t>西州刺史</t>
    </r>
  </si>
  <si>
    <r>
      <rPr>
        <sz val="12"/>
        <color theme="1"/>
        <rFont val="新細明體"/>
        <family val="1"/>
        <charset val="136"/>
      </rPr>
      <t>劉桂馨，〈遼代常遵化墓出土的圍棋子〉，《文物》，</t>
    </r>
    <r>
      <rPr>
        <sz val="12"/>
        <color theme="1"/>
        <rFont val="Calibri"/>
        <family val="2"/>
      </rPr>
      <t>1997</t>
    </r>
    <r>
      <rPr>
        <sz val="12"/>
        <color theme="1"/>
        <rFont val="新細明體"/>
        <family val="1"/>
        <charset val="136"/>
      </rPr>
      <t>年</t>
    </r>
    <r>
      <rPr>
        <sz val="12"/>
        <color theme="1"/>
        <rFont val="Calibri"/>
        <family val="2"/>
      </rPr>
      <t>11</t>
    </r>
    <r>
      <rPr>
        <sz val="12"/>
        <color theme="1"/>
        <rFont val="新細明體"/>
        <family val="1"/>
        <charset val="136"/>
      </rPr>
      <t>期，頁</t>
    </r>
    <r>
      <rPr>
        <sz val="12"/>
        <color theme="1"/>
        <rFont val="Calibri"/>
        <family val="2"/>
      </rPr>
      <t>62-66</t>
    </r>
    <r>
      <rPr>
        <sz val="12"/>
        <color theme="1"/>
        <rFont val="新細明體"/>
        <family val="1"/>
        <charset val="136"/>
      </rPr>
      <t>。
李宇峰，〈遼代墓志校勘補述四例〉，《遼寧省博物館館刊》，</t>
    </r>
    <r>
      <rPr>
        <sz val="12"/>
        <color theme="1"/>
        <rFont val="Calibri"/>
        <family val="2"/>
      </rPr>
      <t>3</t>
    </r>
    <r>
      <rPr>
        <sz val="12"/>
        <color theme="1"/>
        <rFont val="新細明體"/>
        <family val="1"/>
        <charset val="136"/>
      </rPr>
      <t>，</t>
    </r>
    <r>
      <rPr>
        <sz val="12"/>
        <color theme="1"/>
        <rFont val="Calibri"/>
        <family val="2"/>
      </rPr>
      <t>2008</t>
    </r>
    <r>
      <rPr>
        <sz val="12"/>
        <color theme="1"/>
        <rFont val="新細明體"/>
        <family val="1"/>
        <charset val="136"/>
      </rPr>
      <t>年，頁</t>
    </r>
    <r>
      <rPr>
        <sz val="12"/>
        <color theme="1"/>
        <rFont val="Calibri"/>
        <family val="2"/>
      </rPr>
      <t>221-232</t>
    </r>
    <r>
      <rPr>
        <sz val="12"/>
        <color theme="1"/>
        <rFont val="新細明體"/>
        <family val="1"/>
        <charset val="136"/>
      </rPr>
      <t>。</t>
    </r>
  </si>
  <si>
    <r>
      <rPr>
        <sz val="12"/>
        <color theme="1"/>
        <rFont val="新細明體"/>
        <family val="1"/>
        <charset val="136"/>
      </rPr>
      <t>遼寧法庫縣柏家溝公社前山大隊</t>
    </r>
  </si>
  <si>
    <r>
      <rPr>
        <sz val="12"/>
        <color theme="1"/>
        <rFont val="新細明體"/>
        <family val="1"/>
        <charset val="136"/>
      </rPr>
      <t>葬於大安六年三月十九日</t>
    </r>
  </si>
  <si>
    <r>
      <rPr>
        <sz val="12"/>
        <color theme="1"/>
        <rFont val="新細明體"/>
        <family val="1"/>
        <charset val="136"/>
      </rPr>
      <t>蕭袍魯、耶律氏</t>
    </r>
  </si>
  <si>
    <r>
      <t>1018-1089(72)(</t>
    </r>
    <r>
      <rPr>
        <sz val="12"/>
        <color theme="1"/>
        <rFont val="新細明體"/>
        <family val="1"/>
        <charset val="136"/>
      </rPr>
      <t>蕭袍魯</t>
    </r>
    <r>
      <rPr>
        <sz val="12"/>
        <color theme="1"/>
        <rFont val="Calibri"/>
        <family val="2"/>
      </rPr>
      <t>)</t>
    </r>
  </si>
  <si>
    <r>
      <rPr>
        <sz val="12"/>
        <color theme="1"/>
        <rFont val="新細明體"/>
        <family val="1"/>
        <charset val="136"/>
      </rPr>
      <t>石墓誌並蓋「故北宰相蕭公墓誌銘」</t>
    </r>
    <r>
      <rPr>
        <sz val="12"/>
        <color theme="1"/>
        <rFont val="Calibri"/>
        <family val="2"/>
      </rPr>
      <t>1(</t>
    </r>
    <r>
      <rPr>
        <sz val="12"/>
        <color theme="1"/>
        <rFont val="新細明體"/>
        <family val="1"/>
        <charset val="136"/>
      </rPr>
      <t>上刻十二生肖人物像</t>
    </r>
    <r>
      <rPr>
        <sz val="12"/>
        <color theme="1"/>
        <rFont val="Calibri"/>
        <family val="2"/>
      </rPr>
      <t>)</t>
    </r>
  </si>
  <si>
    <r>
      <rPr>
        <sz val="12"/>
        <color theme="1"/>
        <rFont val="新細明體"/>
        <family val="1"/>
        <charset val="136"/>
      </rPr>
      <t>北宰相</t>
    </r>
  </si>
  <si>
    <r>
      <rPr>
        <sz val="12"/>
        <color theme="1"/>
        <rFont val="新細明體"/>
        <family val="1"/>
        <charset val="136"/>
      </rPr>
      <t>馮永謙，〈遼寧法庫前山遼蕭袍魯墓〉，《考古》，</t>
    </r>
    <r>
      <rPr>
        <sz val="12"/>
        <color theme="1"/>
        <rFont val="Calibri"/>
        <family val="2"/>
      </rPr>
      <t>1983</t>
    </r>
    <r>
      <rPr>
        <sz val="12"/>
        <color theme="1"/>
        <rFont val="新細明體"/>
        <family val="1"/>
        <charset val="136"/>
      </rPr>
      <t>年</t>
    </r>
    <r>
      <rPr>
        <sz val="12"/>
        <color theme="1"/>
        <rFont val="Calibri"/>
        <family val="2"/>
      </rPr>
      <t>7</t>
    </r>
    <r>
      <rPr>
        <sz val="12"/>
        <color theme="1"/>
        <rFont val="新細明體"/>
        <family val="1"/>
        <charset val="136"/>
      </rPr>
      <t>期，頁</t>
    </r>
    <r>
      <rPr>
        <sz val="12"/>
        <color theme="1"/>
        <rFont val="Calibri"/>
        <family val="2"/>
      </rPr>
      <t>624-635</t>
    </r>
    <r>
      <rPr>
        <sz val="12"/>
        <color theme="1"/>
        <rFont val="新細明體"/>
        <family val="1"/>
        <charset val="136"/>
      </rPr>
      <t>。</t>
    </r>
  </si>
  <si>
    <r>
      <rPr>
        <sz val="12"/>
        <color theme="1"/>
        <rFont val="新細明體"/>
        <family val="1"/>
        <charset val="136"/>
      </rPr>
      <t>北京市大興縣京開公路西紅門段</t>
    </r>
  </si>
  <si>
    <r>
      <rPr>
        <sz val="12"/>
        <color theme="1"/>
        <rFont val="新細明體"/>
        <family val="1"/>
        <charset val="136"/>
      </rPr>
      <t>葬於天慶三年五月庚辰朔二十四日癸卯</t>
    </r>
  </si>
  <si>
    <r>
      <rPr>
        <sz val="12"/>
        <color theme="1"/>
        <rFont val="新細明體"/>
        <family val="1"/>
        <charset val="136"/>
      </rPr>
      <t>馬直溫、張館</t>
    </r>
  </si>
  <si>
    <r>
      <rPr>
        <sz val="12"/>
        <color theme="1"/>
        <rFont val="新細明體"/>
        <family val="1"/>
        <charset val="136"/>
      </rPr>
      <t>不明、</t>
    </r>
    <r>
      <rPr>
        <sz val="12"/>
        <color theme="1"/>
        <rFont val="Calibri"/>
        <family val="2"/>
      </rPr>
      <t>1048-1113(66)</t>
    </r>
  </si>
  <si>
    <r>
      <rPr>
        <sz val="12"/>
        <color theme="1"/>
        <rFont val="新細明體"/>
        <family val="1"/>
        <charset val="136"/>
      </rPr>
      <t>張琪</t>
    </r>
    <r>
      <rPr>
        <sz val="12"/>
        <color theme="1"/>
        <rFont val="Calibri"/>
        <family val="2"/>
      </rPr>
      <t>(</t>
    </r>
    <r>
      <rPr>
        <sz val="12"/>
        <color theme="1"/>
        <rFont val="新細明體"/>
        <family val="1"/>
        <charset val="136"/>
      </rPr>
      <t>曾祖父</t>
    </r>
    <r>
      <rPr>
        <sz val="12"/>
        <color theme="1"/>
        <rFont val="Calibri"/>
        <family val="2"/>
      </rPr>
      <t>)</t>
    </r>
    <r>
      <rPr>
        <sz val="12"/>
        <color theme="1"/>
        <rFont val="新細明體"/>
        <family val="1"/>
        <charset val="136"/>
      </rPr>
      <t>、張儼</t>
    </r>
    <r>
      <rPr>
        <sz val="12"/>
        <color theme="1"/>
        <rFont val="Calibri"/>
        <family val="2"/>
      </rPr>
      <t>(</t>
    </r>
    <r>
      <rPr>
        <sz val="12"/>
        <color theme="1"/>
        <rFont val="新細明體"/>
        <family val="1"/>
        <charset val="136"/>
      </rPr>
      <t>父</t>
    </r>
    <r>
      <rPr>
        <sz val="12"/>
        <color theme="1"/>
        <rFont val="Calibri"/>
        <family val="2"/>
      </rPr>
      <t>)</t>
    </r>
    <r>
      <rPr>
        <sz val="12"/>
        <color theme="1"/>
        <rFont val="新細明體"/>
        <family val="1"/>
        <charset val="136"/>
      </rPr>
      <t>、張嗣复</t>
    </r>
    <r>
      <rPr>
        <sz val="12"/>
        <color theme="1"/>
        <rFont val="Calibri"/>
        <family val="2"/>
      </rPr>
      <t>(</t>
    </r>
    <r>
      <rPr>
        <sz val="12"/>
        <color theme="1"/>
        <rFont val="新細明體"/>
        <family val="1"/>
        <charset val="136"/>
      </rPr>
      <t>父</t>
    </r>
    <r>
      <rPr>
        <sz val="12"/>
        <color theme="1"/>
        <rFont val="Calibri"/>
        <family val="2"/>
      </rPr>
      <t>)</t>
    </r>
    <r>
      <rPr>
        <sz val="12"/>
        <color theme="1"/>
        <rFont val="新細明體"/>
        <family val="1"/>
        <charset val="136"/>
      </rPr>
      <t>、鄭顓</t>
    </r>
    <r>
      <rPr>
        <sz val="12"/>
        <color theme="1"/>
        <rFont val="Calibri"/>
        <family val="2"/>
      </rPr>
      <t>(</t>
    </r>
    <r>
      <rPr>
        <sz val="12"/>
        <color theme="1"/>
        <rFont val="新細明體"/>
        <family val="1"/>
        <charset val="136"/>
      </rPr>
      <t>舅父</t>
    </r>
    <r>
      <rPr>
        <sz val="12"/>
        <color theme="1"/>
        <rFont val="Calibri"/>
        <family val="2"/>
      </rPr>
      <t>)</t>
    </r>
    <r>
      <rPr>
        <sz val="12"/>
        <color theme="1"/>
        <rFont val="新細明體"/>
        <family val="1"/>
        <charset val="136"/>
      </rPr>
      <t>、張儉</t>
    </r>
  </si>
  <si>
    <r>
      <rPr>
        <sz val="12"/>
        <color theme="1"/>
        <rFont val="新細明體"/>
        <family val="1"/>
        <charset val="136"/>
      </rPr>
      <t>石墓誌並蓋「清河郡夫人張氏墓誌</t>
    </r>
    <r>
      <rPr>
        <sz val="12"/>
        <color theme="1"/>
        <rFont val="Calibri"/>
        <family val="2"/>
      </rPr>
      <t>/</t>
    </r>
    <r>
      <rPr>
        <sz val="12"/>
        <color theme="1"/>
        <rFont val="新細明體"/>
        <family val="1"/>
        <charset val="136"/>
      </rPr>
      <t>大遼金紫崇祿大夫右散騎常侍柱國開國公致仕馬直溫故妻清河郡夫人張氏墓誌銘并序」</t>
    </r>
    <r>
      <rPr>
        <sz val="12"/>
        <color theme="1"/>
        <rFont val="Calibri"/>
        <family val="2"/>
      </rPr>
      <t>1(</t>
    </r>
    <r>
      <rPr>
        <sz val="12"/>
        <color theme="1"/>
        <rFont val="新細明體"/>
        <family val="1"/>
        <charset val="136"/>
      </rPr>
      <t>上刻十二生肖像</t>
    </r>
    <r>
      <rPr>
        <sz val="12"/>
        <color theme="1"/>
        <rFont val="Calibri"/>
        <family val="2"/>
      </rPr>
      <t>)</t>
    </r>
  </si>
  <si>
    <r>
      <rPr>
        <sz val="12"/>
        <color theme="1"/>
        <rFont val="新細明體"/>
        <family val="1"/>
        <charset val="136"/>
      </rPr>
      <t>金紫崇祿大夫右散騎常侍柱國開國公致仕、清河郡夫人</t>
    </r>
  </si>
  <si>
    <r>
      <rPr>
        <sz val="12"/>
        <color theme="1"/>
        <rFont val="新細明體"/>
        <family val="1"/>
        <charset val="136"/>
      </rPr>
      <t>張先得，〈北京市大興縣遼代馬直溫夫妻合葬墓〉，《文物》，</t>
    </r>
    <r>
      <rPr>
        <sz val="12"/>
        <color theme="1"/>
        <rFont val="Calibri"/>
        <family val="2"/>
      </rPr>
      <t>1980</t>
    </r>
    <r>
      <rPr>
        <sz val="12"/>
        <color theme="1"/>
        <rFont val="新細明體"/>
        <family val="1"/>
        <charset val="136"/>
      </rPr>
      <t>年</t>
    </r>
    <r>
      <rPr>
        <sz val="12"/>
        <color theme="1"/>
        <rFont val="Calibri"/>
        <family val="2"/>
      </rPr>
      <t>12</t>
    </r>
    <r>
      <rPr>
        <sz val="12"/>
        <color theme="1"/>
        <rFont val="新細明體"/>
        <family val="1"/>
        <charset val="136"/>
      </rPr>
      <t>期，頁</t>
    </r>
    <r>
      <rPr>
        <sz val="12"/>
        <color theme="1"/>
        <rFont val="Calibri"/>
        <family val="2"/>
      </rPr>
      <t>30-37</t>
    </r>
    <r>
      <rPr>
        <sz val="12"/>
        <color theme="1"/>
        <rFont val="新細明體"/>
        <family val="1"/>
        <charset val="136"/>
      </rPr>
      <t>。</t>
    </r>
  </si>
  <si>
    <r>
      <rPr>
        <sz val="12"/>
        <color theme="1"/>
        <rFont val="新細明體"/>
        <family val="1"/>
        <charset val="136"/>
      </rPr>
      <t>河北省遷安縣上蘆村</t>
    </r>
  </si>
  <si>
    <r>
      <rPr>
        <sz val="12"/>
        <color theme="1"/>
        <rFont val="新細明體"/>
        <family val="1"/>
        <charset val="136"/>
      </rPr>
      <t>歸葬於開泰六年</t>
    </r>
  </si>
  <si>
    <r>
      <rPr>
        <sz val="12"/>
        <color theme="1"/>
        <rFont val="新細明體"/>
        <family val="1"/>
        <charset val="136"/>
      </rPr>
      <t>韓相、劉氏</t>
    </r>
  </si>
  <si>
    <r>
      <t>973-1013(41)</t>
    </r>
    <r>
      <rPr>
        <sz val="12"/>
        <color theme="1"/>
        <rFont val="新細明體"/>
        <family val="1"/>
        <charset val="136"/>
      </rPr>
      <t>、不明</t>
    </r>
  </si>
  <si>
    <r>
      <rPr>
        <sz val="12"/>
        <color theme="1"/>
        <rFont val="新細明體"/>
        <family val="1"/>
        <charset val="136"/>
      </rPr>
      <t>韓氏家族墓地，韓知古</t>
    </r>
    <r>
      <rPr>
        <sz val="12"/>
        <color theme="1"/>
        <rFont val="Calibri"/>
        <family val="2"/>
      </rPr>
      <t>(</t>
    </r>
    <r>
      <rPr>
        <sz val="12"/>
        <color theme="1"/>
        <rFont val="新細明體"/>
        <family val="1"/>
        <charset val="136"/>
      </rPr>
      <t>曾祖</t>
    </r>
    <r>
      <rPr>
        <sz val="12"/>
        <color theme="1"/>
        <rFont val="Calibri"/>
        <family val="2"/>
      </rPr>
      <t>)</t>
    </r>
    <r>
      <rPr>
        <sz val="12"/>
        <color theme="1"/>
        <rFont val="新細明體"/>
        <family val="1"/>
        <charset val="136"/>
      </rPr>
      <t>、韓匡胤</t>
    </r>
    <r>
      <rPr>
        <sz val="12"/>
        <color theme="1"/>
        <rFont val="Calibri"/>
        <family val="2"/>
      </rPr>
      <t>(</t>
    </r>
    <r>
      <rPr>
        <sz val="12"/>
        <color theme="1"/>
        <rFont val="新細明體"/>
        <family val="1"/>
        <charset val="136"/>
      </rPr>
      <t>祖</t>
    </r>
    <r>
      <rPr>
        <sz val="12"/>
        <color theme="1"/>
        <rFont val="Calibri"/>
        <family val="2"/>
      </rPr>
      <t>)</t>
    </r>
    <r>
      <rPr>
        <sz val="12"/>
        <color theme="1"/>
        <rFont val="新細明體"/>
        <family val="1"/>
        <charset val="136"/>
      </rPr>
      <t>、韓琬</t>
    </r>
    <r>
      <rPr>
        <sz val="12"/>
        <color theme="1"/>
        <rFont val="Calibri"/>
        <family val="2"/>
      </rPr>
      <t>(</t>
    </r>
    <r>
      <rPr>
        <sz val="12"/>
        <color theme="1"/>
        <rFont val="新細明體"/>
        <family val="1"/>
        <charset val="136"/>
      </rPr>
      <t>父</t>
    </r>
    <r>
      <rPr>
        <sz val="12"/>
        <color theme="1"/>
        <rFont val="Calibri"/>
        <family val="2"/>
      </rPr>
      <t>)</t>
    </r>
  </si>
  <si>
    <r>
      <rPr>
        <sz val="12"/>
        <color theme="1"/>
        <rFont val="新細明體"/>
        <family val="1"/>
        <charset val="136"/>
      </rPr>
      <t>石墓誌「故遼興軍衙內馬步軍都指揮使韓府君墓誌銘」</t>
    </r>
    <r>
      <rPr>
        <sz val="12"/>
        <color theme="1"/>
        <rFont val="Calibri"/>
        <family val="2"/>
      </rPr>
      <t>1</t>
    </r>
  </si>
  <si>
    <r>
      <rPr>
        <sz val="12"/>
        <color theme="1"/>
        <rFont val="新細明體"/>
        <family val="1"/>
        <charset val="136"/>
      </rPr>
      <t>遼興軍衙內馬步軍都指揮使</t>
    </r>
  </si>
  <si>
    <r>
      <rPr>
        <sz val="12"/>
        <color theme="1"/>
        <rFont val="新細明體"/>
        <family val="1"/>
        <charset val="136"/>
      </rPr>
      <t>河北省博物館、文物管理處，〈河北遷安上蘆村遼韓相墓〉，《考古》，</t>
    </r>
    <r>
      <rPr>
        <sz val="12"/>
        <color theme="1"/>
        <rFont val="Calibri"/>
        <family val="2"/>
      </rPr>
      <t>1973</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276-278</t>
    </r>
    <r>
      <rPr>
        <sz val="12"/>
        <color theme="1"/>
        <rFont val="新細明體"/>
        <family val="1"/>
        <charset val="136"/>
      </rPr>
      <t>。</t>
    </r>
  </si>
  <si>
    <r>
      <rPr>
        <sz val="12"/>
        <color theme="1"/>
        <rFont val="新細明體"/>
        <family val="1"/>
        <charset val="136"/>
      </rPr>
      <t>遼寧省遼陽市大林子村</t>
    </r>
  </si>
  <si>
    <r>
      <rPr>
        <sz val="12"/>
        <color theme="1"/>
        <rFont val="新細明體"/>
        <family val="1"/>
        <charset val="136"/>
      </rPr>
      <t>壽昌二年九月朔十四日</t>
    </r>
  </si>
  <si>
    <r>
      <rPr>
        <sz val="12"/>
        <color theme="1"/>
        <rFont val="新細明體"/>
        <family val="1"/>
        <charset val="136"/>
      </rPr>
      <t>高氏</t>
    </r>
  </si>
  <si>
    <t>1044-1096(53)</t>
  </si>
  <si>
    <t>F</t>
    <phoneticPr fontId="6" type="noConversion"/>
  </si>
  <si>
    <r>
      <rPr>
        <sz val="12"/>
        <color theme="1"/>
        <rFont val="新細明體"/>
        <family val="1"/>
        <charset val="136"/>
      </rPr>
      <t>石棺棺蓋內刻有墓誌</t>
    </r>
    <r>
      <rPr>
        <sz val="12"/>
        <color theme="1"/>
        <rFont val="Calibri"/>
        <family val="2"/>
      </rPr>
      <t>(</t>
    </r>
    <r>
      <rPr>
        <sz val="12"/>
        <color theme="1"/>
        <rFont val="新細明體"/>
        <family val="1"/>
        <charset val="136"/>
      </rPr>
      <t>漢文、梵文</t>
    </r>
    <r>
      <rPr>
        <sz val="12"/>
        <color theme="1"/>
        <rFont val="Calibri"/>
        <family val="2"/>
      </rPr>
      <t>)</t>
    </r>
  </si>
  <si>
    <r>
      <rPr>
        <sz val="12"/>
        <color theme="1"/>
        <rFont val="新細明體"/>
        <family val="1"/>
        <charset val="136"/>
      </rPr>
      <t>丈夫王翦，官東京府內省判官文林郎試太子正字</t>
    </r>
  </si>
  <si>
    <r>
      <rPr>
        <sz val="12"/>
        <color theme="1"/>
        <rFont val="新細明體"/>
        <family val="1"/>
        <charset val="136"/>
      </rPr>
      <t>易青安，〈遼陽市大林子村發現遼壽昌二年石棺〉，《文物參考資料》，</t>
    </r>
    <r>
      <rPr>
        <sz val="12"/>
        <color theme="1"/>
        <rFont val="Calibri"/>
        <family val="2"/>
      </rPr>
      <t>1956</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79-80</t>
    </r>
    <r>
      <rPr>
        <sz val="12"/>
        <color theme="1"/>
        <rFont val="新細明體"/>
        <family val="1"/>
        <charset val="136"/>
      </rPr>
      <t>。</t>
    </r>
  </si>
  <si>
    <r>
      <rPr>
        <sz val="12"/>
        <color theme="1"/>
        <rFont val="新細明體"/>
        <family val="1"/>
        <charset val="136"/>
      </rPr>
      <t>遼寧省朝陽縣大平房公社黃花灘大隊馬家房框子</t>
    </r>
  </si>
  <si>
    <r>
      <rPr>
        <sz val="12"/>
        <color theme="1"/>
        <rFont val="新細明體"/>
        <family val="1"/>
        <charset val="136"/>
      </rPr>
      <t>合葬於乾統五年十月朔二十一日</t>
    </r>
  </si>
  <si>
    <r>
      <rPr>
        <sz val="12"/>
        <color theme="1"/>
        <rFont val="新細明體"/>
        <family val="1"/>
        <charset val="136"/>
      </rPr>
      <t>張讓、韓氏</t>
    </r>
  </si>
  <si>
    <r>
      <rPr>
        <sz val="12"/>
        <color theme="1"/>
        <rFont val="新細明體"/>
        <family val="1"/>
        <charset val="136"/>
      </rPr>
      <t>石墓誌並蓋</t>
    </r>
    <r>
      <rPr>
        <sz val="12"/>
        <color theme="1"/>
        <rFont val="Calibri"/>
        <family val="2"/>
      </rPr>
      <t>1(</t>
    </r>
    <r>
      <rPr>
        <sz val="12"/>
        <color theme="1"/>
        <rFont val="新細明體"/>
        <family val="1"/>
        <charset val="136"/>
      </rPr>
      <t>誌石與誌蓋之間四角各墊銅錢</t>
    </r>
    <r>
      <rPr>
        <sz val="12"/>
        <color theme="1"/>
        <rFont val="Calibri"/>
        <family val="2"/>
      </rPr>
      <t>1)</t>
    </r>
  </si>
  <si>
    <r>
      <rPr>
        <sz val="12"/>
        <color theme="1"/>
        <rFont val="新細明體"/>
        <family val="1"/>
        <charset val="136"/>
      </rPr>
      <t>廣德軍節度乾海北等州管內觀察處置等使崇祿大夫檢校太傅持節乾州諸軍事乾州刺史兼凝神崇聖殿都部署兼御史中丞上柱國清河郡開國公食邑三千四百戶實封三佰肆拾戶、南陽郡夫人</t>
    </r>
  </si>
  <si>
    <r>
      <rPr>
        <sz val="12"/>
        <color theme="1"/>
        <rFont val="新細明體"/>
        <family val="1"/>
        <charset val="136"/>
      </rPr>
      <t>李宇峰，〈遼寧朝陽縣發現遼代張讓墓志〉，《考古》，</t>
    </r>
    <r>
      <rPr>
        <sz val="12"/>
        <color theme="1"/>
        <rFont val="Calibri"/>
        <family val="2"/>
      </rPr>
      <t>1984</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480</t>
    </r>
    <r>
      <rPr>
        <sz val="12"/>
        <color theme="1"/>
        <rFont val="新細明體"/>
        <family val="1"/>
        <charset val="136"/>
      </rPr>
      <t>。</t>
    </r>
  </si>
  <si>
    <r>
      <rPr>
        <sz val="12"/>
        <color theme="1"/>
        <rFont val="新細明體"/>
        <family val="1"/>
        <charset val="136"/>
      </rPr>
      <t>內蒙古寧城縣萬家營子大隊二夾心仔溝西沿</t>
    </r>
    <r>
      <rPr>
        <sz val="12"/>
        <color theme="1"/>
        <rFont val="Calibri"/>
        <family val="2"/>
      </rPr>
      <t>(</t>
    </r>
    <r>
      <rPr>
        <sz val="12"/>
        <color theme="1"/>
        <rFont val="新細明體"/>
        <family val="1"/>
        <charset val="136"/>
      </rPr>
      <t>距遼中京故城西</t>
    </r>
    <r>
      <rPr>
        <sz val="12"/>
        <color theme="1"/>
        <rFont val="Calibri"/>
        <family val="2"/>
      </rPr>
      <t>12.5km)</t>
    </r>
  </si>
  <si>
    <r>
      <rPr>
        <sz val="12"/>
        <color theme="1"/>
        <rFont val="新細明體"/>
        <family val="1"/>
        <charset val="136"/>
      </rPr>
      <t>卒於壽昌四年</t>
    </r>
  </si>
  <si>
    <r>
      <rPr>
        <sz val="12"/>
        <color theme="1"/>
        <rFont val="新細明體"/>
        <family val="1"/>
        <charset val="136"/>
      </rPr>
      <t>鄧中舉、馮氏</t>
    </r>
  </si>
  <si>
    <t>1037-1098(62)</t>
  </si>
  <si>
    <r>
      <rPr>
        <sz val="12"/>
        <color theme="1"/>
        <rFont val="新細明體"/>
        <family val="1"/>
        <charset val="136"/>
      </rPr>
      <t>鄧延正</t>
    </r>
    <r>
      <rPr>
        <sz val="12"/>
        <color theme="1"/>
        <rFont val="Calibri"/>
        <family val="2"/>
      </rPr>
      <t>(</t>
    </r>
    <r>
      <rPr>
        <sz val="12"/>
        <color theme="1"/>
        <rFont val="新細明體"/>
        <family val="1"/>
        <charset val="136"/>
      </rPr>
      <t>父，善醫卜</t>
    </r>
    <r>
      <rPr>
        <sz val="12"/>
        <color theme="1"/>
        <rFont val="Calibri"/>
        <family val="2"/>
      </rPr>
      <t xml:space="preserve">) </t>
    </r>
    <r>
      <rPr>
        <sz val="12"/>
        <color theme="1"/>
        <rFont val="新細明體"/>
        <family val="1"/>
        <charset val="136"/>
      </rPr>
      <t>、劉安貞</t>
    </r>
    <r>
      <rPr>
        <sz val="12"/>
        <color theme="1"/>
        <rFont val="Calibri"/>
        <family val="2"/>
      </rPr>
      <t>(</t>
    </r>
    <r>
      <rPr>
        <sz val="12"/>
        <color theme="1"/>
        <rFont val="新細明體"/>
        <family val="1"/>
        <charset val="136"/>
      </rPr>
      <t>墓誌書者</t>
    </r>
    <r>
      <rPr>
        <sz val="12"/>
        <color theme="1"/>
        <rFont val="Calibri"/>
        <family val="2"/>
      </rPr>
      <t>)</t>
    </r>
  </si>
  <si>
    <r>
      <rPr>
        <sz val="12"/>
        <color theme="1"/>
        <rFont val="新細明體"/>
        <family val="1"/>
        <charset val="136"/>
      </rPr>
      <t>石墓誌並蓋「故保安軍節度使鄧君墓誌銘」</t>
    </r>
    <r>
      <rPr>
        <sz val="12"/>
        <color theme="1"/>
        <rFont val="Calibri"/>
        <family val="2"/>
      </rPr>
      <t>1</t>
    </r>
  </si>
  <si>
    <r>
      <rPr>
        <sz val="12"/>
        <color theme="1"/>
        <rFont val="新細明體"/>
        <family val="1"/>
        <charset val="136"/>
      </rPr>
      <t>保安軍節度使</t>
    </r>
  </si>
  <si>
    <r>
      <rPr>
        <sz val="12"/>
        <color theme="1"/>
        <rFont val="新細明體"/>
        <family val="1"/>
        <charset val="136"/>
      </rPr>
      <t>項春松、吳殿珍，〈內蒙古寧城遼鄧中舉墓〉，《考古》，</t>
    </r>
    <r>
      <rPr>
        <sz val="12"/>
        <color theme="1"/>
        <rFont val="Calibri"/>
        <family val="2"/>
      </rPr>
      <t>1982</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281-283</t>
    </r>
    <r>
      <rPr>
        <sz val="12"/>
        <color theme="1"/>
        <rFont val="新細明體"/>
        <family val="1"/>
        <charset val="136"/>
      </rPr>
      <t>。</t>
    </r>
  </si>
  <si>
    <r>
      <rPr>
        <sz val="12"/>
        <color theme="1"/>
        <rFont val="新細明體"/>
        <family val="1"/>
        <charset val="136"/>
      </rPr>
      <t>北京市豐台區豐台鎮橋南</t>
    </r>
  </si>
  <si>
    <r>
      <rPr>
        <sz val="12"/>
        <color theme="1"/>
        <rFont val="新細明體"/>
        <family val="1"/>
        <charset val="136"/>
      </rPr>
      <t>葬於重熙十四年歲次乙酉十月癸丑朔十二日甲子</t>
    </r>
    <r>
      <rPr>
        <sz val="12"/>
        <color theme="1"/>
        <rFont val="Calibri"/>
        <family val="2"/>
      </rPr>
      <t>(</t>
    </r>
    <r>
      <rPr>
        <sz val="12"/>
        <color theme="1"/>
        <rFont val="新細明體"/>
        <family val="1"/>
        <charset val="136"/>
      </rPr>
      <t>李氏</t>
    </r>
    <r>
      <rPr>
        <sz val="12"/>
        <color theme="1"/>
        <rFont val="Calibri"/>
        <family val="2"/>
      </rPr>
      <t>)</t>
    </r>
    <r>
      <rPr>
        <sz val="12"/>
        <color theme="1"/>
        <rFont val="新細明體"/>
        <family val="1"/>
        <charset val="136"/>
      </rPr>
      <t>、合葬於重熙二十二年四月二十二日辛卯乙時</t>
    </r>
    <r>
      <rPr>
        <sz val="12"/>
        <color theme="1"/>
        <rFont val="Calibri"/>
        <family val="2"/>
      </rPr>
      <t>(</t>
    </r>
    <r>
      <rPr>
        <sz val="12"/>
        <color theme="1"/>
        <rFont val="新細明體"/>
        <family val="1"/>
        <charset val="136"/>
      </rPr>
      <t>王澤</t>
    </r>
    <r>
      <rPr>
        <sz val="12"/>
        <color theme="1"/>
        <rFont val="Calibri"/>
        <family val="2"/>
      </rPr>
      <t>)</t>
    </r>
  </si>
  <si>
    <t>1053; 1045</t>
  </si>
  <si>
    <r>
      <rPr>
        <sz val="12"/>
        <color theme="1"/>
        <rFont val="新細明體"/>
        <family val="1"/>
        <charset val="136"/>
      </rPr>
      <t>王澤、李氏</t>
    </r>
  </si>
  <si>
    <r>
      <t>989-1053(65)(</t>
    </r>
    <r>
      <rPr>
        <sz val="12"/>
        <color theme="1"/>
        <rFont val="新細明體"/>
        <family val="1"/>
        <charset val="136"/>
      </rPr>
      <t>王澤</t>
    </r>
    <r>
      <rPr>
        <sz val="12"/>
        <color theme="1"/>
        <rFont val="Calibri"/>
        <family val="2"/>
      </rPr>
      <t>)</t>
    </r>
    <r>
      <rPr>
        <sz val="12"/>
        <color theme="1"/>
        <rFont val="新細明體"/>
        <family val="1"/>
        <charset val="136"/>
      </rPr>
      <t>、</t>
    </r>
    <r>
      <rPr>
        <sz val="12"/>
        <color theme="1"/>
        <rFont val="Calibri"/>
        <family val="2"/>
      </rPr>
      <t>991-1043(53)(</t>
    </r>
    <r>
      <rPr>
        <sz val="12"/>
        <color theme="1"/>
        <rFont val="新細明體"/>
        <family val="1"/>
        <charset val="136"/>
      </rPr>
      <t>李氏</t>
    </r>
    <r>
      <rPr>
        <sz val="12"/>
        <color theme="1"/>
        <rFont val="Calibri"/>
        <family val="2"/>
      </rPr>
      <t>)</t>
    </r>
  </si>
  <si>
    <r>
      <rPr>
        <sz val="12"/>
        <color theme="1"/>
        <rFont val="新細明體"/>
        <family val="1"/>
        <charset val="136"/>
      </rPr>
      <t>石墓誌並蓋「故隴西郡夫人墓誌</t>
    </r>
    <r>
      <rPr>
        <sz val="12"/>
        <color theme="1"/>
        <rFont val="Calibri"/>
        <family val="2"/>
      </rPr>
      <t>/</t>
    </r>
    <r>
      <rPr>
        <sz val="12"/>
        <color theme="1"/>
        <rFont val="新細明體"/>
        <family val="1"/>
        <charset val="136"/>
      </rPr>
      <t>故隴西郡夫人李氏墓誌并銘」</t>
    </r>
    <r>
      <rPr>
        <sz val="12"/>
        <color theme="1"/>
        <rFont val="Calibri"/>
        <family val="2"/>
      </rPr>
      <t>1</t>
    </r>
    <r>
      <rPr>
        <sz val="12"/>
        <color theme="1"/>
        <rFont val="新細明體"/>
        <family val="1"/>
        <charset val="136"/>
      </rPr>
      <t>、石墓誌並蓋「王公墓誌</t>
    </r>
    <r>
      <rPr>
        <sz val="12"/>
        <color theme="1"/>
        <rFont val="Calibri"/>
        <family val="2"/>
      </rPr>
      <t>/</t>
    </r>
    <r>
      <rPr>
        <sz val="12"/>
        <color theme="1"/>
        <rFont val="新細明體"/>
        <family val="1"/>
        <charset val="136"/>
      </rPr>
      <t>故奉陵軍節度懷州管內觀察處置等使金紫崇祿大夫檢校太尉使持節懷州諸軍事懷州刺史兼御史大夫上柱國瑯琊郡開國侯食邑二千戶食實封貳伯戶王公墓誌銘并序」</t>
    </r>
    <r>
      <rPr>
        <sz val="12"/>
        <color theme="1"/>
        <rFont val="Calibri"/>
        <family val="2"/>
      </rPr>
      <t>1(</t>
    </r>
    <r>
      <rPr>
        <sz val="12"/>
        <color theme="1"/>
        <rFont val="新細明體"/>
        <family val="1"/>
        <charset val="136"/>
      </rPr>
      <t>上有十二生肖像</t>
    </r>
    <r>
      <rPr>
        <sz val="12"/>
        <color theme="1"/>
        <rFont val="Calibri"/>
        <family val="2"/>
      </rPr>
      <t>)</t>
    </r>
  </si>
  <si>
    <r>
      <rPr>
        <sz val="12"/>
        <color theme="1"/>
        <rFont val="新細明體"/>
        <family val="1"/>
        <charset val="136"/>
      </rPr>
      <t>懷州刺史兼御史大夫、隴西郡君</t>
    </r>
  </si>
  <si>
    <r>
      <rPr>
        <sz val="12"/>
        <color theme="1"/>
        <rFont val="新細明體"/>
        <family val="1"/>
        <charset val="136"/>
      </rPr>
      <t>北京市文物管理處，〈近年來北京發現的幾座遼墓〉，《考古》，</t>
    </r>
    <r>
      <rPr>
        <sz val="12"/>
        <color theme="1"/>
        <rFont val="Calibri"/>
        <family val="2"/>
      </rPr>
      <t>1972</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35-40</t>
    </r>
    <r>
      <rPr>
        <sz val="12"/>
        <color theme="1"/>
        <rFont val="新細明體"/>
        <family val="1"/>
        <charset val="136"/>
      </rPr>
      <t>。</t>
    </r>
  </si>
  <si>
    <r>
      <rPr>
        <sz val="12"/>
        <color theme="1"/>
        <rFont val="新細明體"/>
        <family val="1"/>
        <charset val="136"/>
      </rPr>
      <t>北京市西城區阜城門</t>
    </r>
  </si>
  <si>
    <r>
      <rPr>
        <sz val="12"/>
        <color theme="1"/>
        <rFont val="新細明體"/>
        <family val="1"/>
        <charset val="136"/>
      </rPr>
      <t>壽昌三年</t>
    </r>
    <r>
      <rPr>
        <sz val="12"/>
        <color theme="1"/>
        <rFont val="Calibri"/>
        <family val="2"/>
      </rPr>
      <t>(</t>
    </r>
    <r>
      <rPr>
        <sz val="12"/>
        <color theme="1"/>
        <rFont val="新細明體"/>
        <family val="1"/>
        <charset val="136"/>
      </rPr>
      <t>刻石「滅罪真言」</t>
    </r>
    <r>
      <rPr>
        <sz val="12"/>
        <color theme="1"/>
        <rFont val="Calibri"/>
        <family val="2"/>
      </rPr>
      <t>)</t>
    </r>
  </si>
  <si>
    <r>
      <rPr>
        <sz val="12"/>
        <color theme="1"/>
        <rFont val="新細明體"/>
        <family val="1"/>
        <charset val="136"/>
      </rPr>
      <t>董庠、張氏</t>
    </r>
  </si>
  <si>
    <r>
      <rPr>
        <sz val="12"/>
        <color theme="1"/>
        <rFont val="新細明體"/>
        <family val="1"/>
        <charset val="136"/>
      </rPr>
      <t>不明、</t>
    </r>
    <r>
      <rPr>
        <sz val="12"/>
        <color theme="1"/>
        <rFont val="Calibri"/>
        <family val="2"/>
      </rPr>
      <t>1025-1087(63)</t>
    </r>
  </si>
  <si>
    <r>
      <rPr>
        <sz val="12"/>
        <color theme="1"/>
        <rFont val="新細明體"/>
        <family val="1"/>
        <charset val="136"/>
      </rPr>
      <t>石墓誌「清河縣君墓誌銘并引」</t>
    </r>
    <r>
      <rPr>
        <sz val="12"/>
        <color theme="1"/>
        <rFont val="Calibri"/>
        <family val="2"/>
      </rPr>
      <t>1</t>
    </r>
  </si>
  <si>
    <r>
      <rPr>
        <sz val="12"/>
        <color theme="1"/>
        <rFont val="新細明體"/>
        <family val="1"/>
        <charset val="136"/>
      </rPr>
      <t>朝散大夫守殿中少監知惠州軍州事賜紫金魚袋、清和縣君</t>
    </r>
  </si>
  <si>
    <r>
      <rPr>
        <sz val="12"/>
        <color theme="1"/>
        <rFont val="新細明體"/>
        <family val="1"/>
        <charset val="136"/>
      </rPr>
      <t>遼寧省朝陽市西大營子鄉西澇村</t>
    </r>
    <r>
      <rPr>
        <sz val="12"/>
        <color theme="1"/>
        <rFont val="Calibri"/>
        <family val="2"/>
      </rPr>
      <t>M1</t>
    </r>
  </si>
  <si>
    <r>
      <rPr>
        <sz val="12"/>
        <color theme="1"/>
        <rFont val="新細明體"/>
        <family val="1"/>
        <charset val="136"/>
      </rPr>
      <t>合葬於保寧二年十月己巳朔七日乙亥</t>
    </r>
  </si>
  <si>
    <r>
      <rPr>
        <sz val="12"/>
        <color theme="1"/>
        <rFont val="新細明體"/>
        <family val="1"/>
        <charset val="136"/>
      </rPr>
      <t>劉承嗣、楊氏</t>
    </r>
  </si>
  <si>
    <r>
      <t>909-967(59)(</t>
    </r>
    <r>
      <rPr>
        <sz val="12"/>
        <color theme="1"/>
        <rFont val="新細明體"/>
        <family val="1"/>
        <charset val="136"/>
      </rPr>
      <t>劉承嗣</t>
    </r>
    <r>
      <rPr>
        <sz val="12"/>
        <color theme="1"/>
        <rFont val="Calibri"/>
        <family val="2"/>
      </rPr>
      <t>)</t>
    </r>
  </si>
  <si>
    <r>
      <rPr>
        <sz val="12"/>
        <color theme="1"/>
        <rFont val="新細明體"/>
        <family val="1"/>
        <charset val="136"/>
      </rPr>
      <t>劉日泳</t>
    </r>
    <r>
      <rPr>
        <sz val="12"/>
        <color theme="1"/>
        <rFont val="Calibri"/>
        <family val="2"/>
      </rPr>
      <t>(</t>
    </r>
    <r>
      <rPr>
        <sz val="12"/>
        <color theme="1"/>
        <rFont val="新細明體"/>
        <family val="1"/>
        <charset val="136"/>
      </rPr>
      <t>孫，</t>
    </r>
    <r>
      <rPr>
        <sz val="12"/>
        <color theme="1"/>
        <rFont val="Calibri"/>
        <family val="2"/>
      </rPr>
      <t>T4707)</t>
    </r>
    <r>
      <rPr>
        <sz val="12"/>
        <color theme="1"/>
        <rFont val="新細明體"/>
        <family val="1"/>
        <charset val="136"/>
      </rPr>
      <t>、劉宇杰</t>
    </r>
    <r>
      <rPr>
        <sz val="12"/>
        <color theme="1"/>
        <rFont val="Calibri"/>
        <family val="2"/>
      </rPr>
      <t>(</t>
    </r>
    <r>
      <rPr>
        <sz val="12"/>
        <color theme="1"/>
        <rFont val="新細明體"/>
        <family val="1"/>
        <charset val="136"/>
      </rPr>
      <t>子，</t>
    </r>
    <r>
      <rPr>
        <sz val="12"/>
        <color theme="1"/>
        <rFont val="Calibri"/>
        <family val="2"/>
      </rPr>
      <t>T4709)</t>
    </r>
  </si>
  <si>
    <r>
      <rPr>
        <sz val="12"/>
        <color theme="1"/>
        <rFont val="新細明體"/>
        <family val="1"/>
        <charset val="136"/>
      </rPr>
      <t>劉承嗣石墓誌「大契丹國故左驍衛將軍金紫崇祿大夫檢校太保兼御史大夫上柱國彭城劉公墓誌銘并序」</t>
    </r>
    <r>
      <rPr>
        <sz val="12"/>
        <color theme="1"/>
        <rFont val="Calibri"/>
        <family val="2"/>
      </rPr>
      <t>1(</t>
    </r>
    <r>
      <rPr>
        <sz val="12"/>
        <color theme="1"/>
        <rFont val="新細明體"/>
        <family val="1"/>
        <charset val="136"/>
      </rPr>
      <t>未見誌蓋</t>
    </r>
    <r>
      <rPr>
        <sz val="12"/>
        <color theme="1"/>
        <rFont val="Calibri"/>
        <family val="2"/>
      </rPr>
      <t>)</t>
    </r>
  </si>
  <si>
    <r>
      <rPr>
        <sz val="12"/>
        <color theme="1"/>
        <rFont val="新細明體"/>
        <family val="1"/>
        <charset val="136"/>
      </rPr>
      <t>左驍衛將軍</t>
    </r>
  </si>
  <si>
    <r>
      <rPr>
        <sz val="12"/>
        <color theme="1"/>
        <rFont val="新細明體"/>
        <family val="1"/>
        <charset val="136"/>
      </rPr>
      <t>王成生，〈遼寧朝陽市遼劉承嗣族墓〉，《考古》，</t>
    </r>
    <r>
      <rPr>
        <sz val="12"/>
        <color theme="1"/>
        <rFont val="Calibri"/>
        <family val="2"/>
      </rPr>
      <t>1987</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131-145</t>
    </r>
    <r>
      <rPr>
        <sz val="12"/>
        <color theme="1"/>
        <rFont val="新細明體"/>
        <family val="1"/>
        <charset val="136"/>
      </rPr>
      <t>。</t>
    </r>
  </si>
  <si>
    <r>
      <rPr>
        <sz val="12"/>
        <color theme="1"/>
        <rFont val="新細明體"/>
        <family val="1"/>
        <charset val="136"/>
      </rPr>
      <t>遼寧省朝陽市西大營子鄉西澇村</t>
    </r>
    <r>
      <rPr>
        <sz val="12"/>
        <color theme="1"/>
        <rFont val="Calibri"/>
        <family val="2"/>
      </rPr>
      <t>M2</t>
    </r>
  </si>
  <si>
    <r>
      <rPr>
        <sz val="12"/>
        <color theme="1"/>
        <rFont val="新細明體"/>
        <family val="1"/>
        <charset val="136"/>
      </rPr>
      <t>葬於重熙十五年十月十二日</t>
    </r>
  </si>
  <si>
    <r>
      <rPr>
        <sz val="12"/>
        <color theme="1"/>
        <rFont val="新細明體"/>
        <family val="1"/>
        <charset val="136"/>
      </rPr>
      <t>劉日泳</t>
    </r>
  </si>
  <si>
    <t>?-1046</t>
  </si>
  <si>
    <r>
      <rPr>
        <sz val="12"/>
        <color theme="1"/>
        <rFont val="新細明體"/>
        <family val="1"/>
        <charset val="136"/>
      </rPr>
      <t>劉承嗣</t>
    </r>
    <r>
      <rPr>
        <sz val="12"/>
        <color theme="1"/>
        <rFont val="Calibri"/>
        <family val="2"/>
      </rPr>
      <t>(</t>
    </r>
    <r>
      <rPr>
        <sz val="12"/>
        <color theme="1"/>
        <rFont val="新細明體"/>
        <family val="1"/>
        <charset val="136"/>
      </rPr>
      <t>祖父，</t>
    </r>
    <r>
      <rPr>
        <sz val="12"/>
        <color theme="1"/>
        <rFont val="Calibri"/>
        <family val="2"/>
      </rPr>
      <t>T4706)</t>
    </r>
    <r>
      <rPr>
        <sz val="12"/>
        <color theme="1"/>
        <rFont val="新細明體"/>
        <family val="1"/>
        <charset val="136"/>
      </rPr>
      <t>、劉宇杰</t>
    </r>
    <r>
      <rPr>
        <sz val="12"/>
        <color theme="1"/>
        <rFont val="Calibri"/>
        <family val="2"/>
      </rPr>
      <t>(</t>
    </r>
    <r>
      <rPr>
        <sz val="12"/>
        <color theme="1"/>
        <rFont val="新細明體"/>
        <family val="1"/>
        <charset val="136"/>
      </rPr>
      <t>父，</t>
    </r>
    <r>
      <rPr>
        <sz val="12"/>
        <color theme="1"/>
        <rFont val="Calibri"/>
        <family val="2"/>
      </rPr>
      <t>T4709)</t>
    </r>
  </si>
  <si>
    <r>
      <rPr>
        <sz val="12"/>
        <color theme="1"/>
        <rFont val="新細明體"/>
        <family val="1"/>
        <charset val="136"/>
      </rPr>
      <t>石墓誌並蓋「大契丹國興中府南和州劉公墓誌銘并序」</t>
    </r>
    <r>
      <rPr>
        <sz val="12"/>
        <color theme="1"/>
        <rFont val="Calibri"/>
        <family val="2"/>
      </rPr>
      <t>1</t>
    </r>
  </si>
  <si>
    <r>
      <rPr>
        <sz val="12"/>
        <color theme="1"/>
        <rFont val="新細明體"/>
        <family val="1"/>
        <charset val="136"/>
      </rPr>
      <t>銀青崇祿大夫檢校司空使持節宿州諸軍事宿州刺史充本州團練使兼御史中丞柱國彭城縣開國子食邑五百戶</t>
    </r>
  </si>
  <si>
    <r>
      <rPr>
        <sz val="12"/>
        <color theme="1"/>
        <rFont val="新細明體"/>
        <family val="1"/>
        <charset val="136"/>
      </rPr>
      <t>遼寧省朝陽市西大營子鄉西澇村</t>
    </r>
    <r>
      <rPr>
        <sz val="12"/>
        <color theme="1"/>
        <rFont val="Calibri"/>
        <family val="2"/>
      </rPr>
      <t>M4</t>
    </r>
  </si>
  <si>
    <r>
      <rPr>
        <sz val="12"/>
        <color theme="1"/>
        <rFont val="新細明體"/>
        <family val="1"/>
        <charset val="136"/>
      </rPr>
      <t>卒於統合十八年</t>
    </r>
  </si>
  <si>
    <r>
      <rPr>
        <sz val="12"/>
        <color theme="1"/>
        <rFont val="新細明體"/>
        <family val="1"/>
        <charset val="136"/>
      </rPr>
      <t>劉宇杰</t>
    </r>
  </si>
  <si>
    <t>949-1000(52)</t>
  </si>
  <si>
    <r>
      <rPr>
        <sz val="12"/>
        <color theme="1"/>
        <rFont val="新細明體"/>
        <family val="1"/>
        <charset val="136"/>
      </rPr>
      <t>劉承嗣</t>
    </r>
    <r>
      <rPr>
        <sz val="12"/>
        <color theme="1"/>
        <rFont val="Calibri"/>
        <family val="2"/>
      </rPr>
      <t>(</t>
    </r>
    <r>
      <rPr>
        <sz val="12"/>
        <color theme="1"/>
        <rFont val="新細明體"/>
        <family val="1"/>
        <charset val="136"/>
      </rPr>
      <t>父，</t>
    </r>
    <r>
      <rPr>
        <sz val="12"/>
        <color theme="1"/>
        <rFont val="Calibri"/>
        <family val="2"/>
      </rPr>
      <t>T4706)</t>
    </r>
    <r>
      <rPr>
        <sz val="12"/>
        <color theme="1"/>
        <rFont val="新細明體"/>
        <family val="1"/>
        <charset val="136"/>
      </rPr>
      <t>、劉日泳</t>
    </r>
    <r>
      <rPr>
        <sz val="12"/>
        <color theme="1"/>
        <rFont val="Calibri"/>
        <family val="2"/>
      </rPr>
      <t>(</t>
    </r>
    <r>
      <rPr>
        <sz val="12"/>
        <color theme="1"/>
        <rFont val="新細明體"/>
        <family val="1"/>
        <charset val="136"/>
      </rPr>
      <t>子，</t>
    </r>
    <r>
      <rPr>
        <sz val="12"/>
        <color theme="1"/>
        <rFont val="Calibri"/>
        <family val="2"/>
      </rPr>
      <t>T4707)</t>
    </r>
  </si>
  <si>
    <r>
      <rPr>
        <sz val="12"/>
        <color theme="1"/>
        <rFont val="新細明體"/>
        <family val="1"/>
        <charset val="136"/>
      </rPr>
      <t>石墓誌並蓋「劉府君墓誌銘</t>
    </r>
    <r>
      <rPr>
        <sz val="12"/>
        <color theme="1"/>
        <rFont val="Calibri"/>
        <family val="2"/>
      </rPr>
      <t>/...</t>
    </r>
    <r>
      <rPr>
        <sz val="12"/>
        <color theme="1"/>
        <rFont val="新細明體"/>
        <family val="1"/>
        <charset val="136"/>
      </rPr>
      <t>檢校工部尚書左千牛衛將軍兼殿中侍御史武騎尉彭城劉府君墓誌銘并序」</t>
    </r>
    <r>
      <rPr>
        <sz val="12"/>
        <color theme="1"/>
        <rFont val="Calibri"/>
        <family val="2"/>
      </rPr>
      <t>1</t>
    </r>
  </si>
  <si>
    <r>
      <rPr>
        <sz val="12"/>
        <color theme="1"/>
        <rFont val="新細明體"/>
        <family val="1"/>
        <charset val="136"/>
      </rPr>
      <t>左千牛衛將軍兼殿中侍御史武騎尉</t>
    </r>
  </si>
  <si>
    <r>
      <rPr>
        <sz val="12"/>
        <color theme="1"/>
        <rFont val="新細明體"/>
        <family val="1"/>
        <charset val="136"/>
      </rPr>
      <t>內蒙古巴林左旗林東鎮遼上京遺址</t>
    </r>
  </si>
  <si>
    <r>
      <rPr>
        <sz val="12"/>
        <color theme="1"/>
        <rFont val="新細明體"/>
        <family val="1"/>
        <charset val="136"/>
      </rPr>
      <t>葬於乾統二年</t>
    </r>
  </si>
  <si>
    <r>
      <rPr>
        <sz val="12"/>
        <color theme="1"/>
        <rFont val="新細明體"/>
        <family val="1"/>
        <charset val="136"/>
      </rPr>
      <t>王士方</t>
    </r>
  </si>
  <si>
    <t>1029-1102(74)</t>
  </si>
  <si>
    <r>
      <rPr>
        <sz val="12"/>
        <color theme="1"/>
        <rFont val="新細明體"/>
        <family val="1"/>
        <charset val="136"/>
      </rPr>
      <t>石墓誌「東頭供奉官王士方墓誌銘」</t>
    </r>
    <r>
      <rPr>
        <sz val="12"/>
        <color theme="1"/>
        <rFont val="Calibri"/>
        <family val="2"/>
      </rPr>
      <t>1</t>
    </r>
  </si>
  <si>
    <r>
      <rPr>
        <sz val="12"/>
        <color theme="1"/>
        <rFont val="新細明體"/>
        <family val="1"/>
        <charset val="136"/>
      </rPr>
      <t>東頭供奉官</t>
    </r>
  </si>
  <si>
    <r>
      <rPr>
        <sz val="12"/>
        <color theme="1"/>
        <rFont val="新細明體"/>
        <family val="1"/>
        <charset val="136"/>
      </rPr>
      <t>王未想，〈內蒙古巴林左旗發現遼代王士方墓志〉，《考古》，</t>
    </r>
    <r>
      <rPr>
        <sz val="12"/>
        <color theme="1"/>
        <rFont val="Calibri"/>
        <family val="2"/>
      </rPr>
      <t>2000</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92-94</t>
    </r>
    <r>
      <rPr>
        <sz val="12"/>
        <color theme="1"/>
        <rFont val="新細明體"/>
        <family val="1"/>
        <charset val="136"/>
      </rPr>
      <t>。</t>
    </r>
  </si>
  <si>
    <r>
      <rPr>
        <sz val="12"/>
        <color theme="1"/>
        <rFont val="新細明體"/>
        <family val="1"/>
        <charset val="136"/>
      </rPr>
      <t>內蒙古赤峰市巴林左旗林東鎮西榆毛子山</t>
    </r>
  </si>
  <si>
    <r>
      <rPr>
        <sz val="12"/>
        <color theme="1"/>
        <rFont val="新細明體"/>
        <family val="1"/>
        <charset val="136"/>
      </rPr>
      <t>卒於遼壽昌五年正月、葬於乾統八年九月十四日</t>
    </r>
  </si>
  <si>
    <r>
      <rPr>
        <sz val="12"/>
        <color theme="1"/>
        <rFont val="新細明體"/>
        <family val="1"/>
        <charset val="136"/>
      </rPr>
      <t>蔡志順</t>
    </r>
  </si>
  <si>
    <t>?-1089</t>
  </si>
  <si>
    <r>
      <rPr>
        <sz val="12"/>
        <color theme="1"/>
        <rFont val="新細明體"/>
        <family val="1"/>
        <charset val="136"/>
      </rPr>
      <t>石墓誌「</t>
    </r>
    <r>
      <rPr>
        <sz val="12"/>
        <color theme="1"/>
        <rFont val="Calibri"/>
        <family val="2"/>
      </rPr>
      <t>...</t>
    </r>
    <r>
      <rPr>
        <sz val="12"/>
        <color theme="1"/>
        <rFont val="新細明體"/>
        <family val="1"/>
        <charset val="136"/>
      </rPr>
      <t>墓誌銘」</t>
    </r>
    <r>
      <rPr>
        <sz val="12"/>
        <color theme="1"/>
        <rFont val="Calibri"/>
        <family val="2"/>
      </rPr>
      <t>1</t>
    </r>
  </si>
  <si>
    <r>
      <rPr>
        <sz val="12"/>
        <color theme="1"/>
        <rFont val="新細明體"/>
        <family val="1"/>
        <charset val="136"/>
      </rPr>
      <t>天成軍節度使</t>
    </r>
  </si>
  <si>
    <r>
      <rPr>
        <sz val="12"/>
        <color theme="1"/>
        <rFont val="新細明體"/>
        <family val="1"/>
        <charset val="136"/>
      </rPr>
      <t>王未想，〈內蒙古巴林左旗出土遼代蔡志順墓志〉，《考古》，</t>
    </r>
    <r>
      <rPr>
        <sz val="12"/>
        <color theme="1"/>
        <rFont val="Calibri"/>
        <family val="2"/>
      </rPr>
      <t>1995</t>
    </r>
    <r>
      <rPr>
        <sz val="12"/>
        <color theme="1"/>
        <rFont val="新細明體"/>
        <family val="1"/>
        <charset val="136"/>
      </rPr>
      <t>年</t>
    </r>
    <r>
      <rPr>
        <sz val="12"/>
        <color theme="1"/>
        <rFont val="Calibri"/>
        <family val="2"/>
      </rPr>
      <t>9</t>
    </r>
    <r>
      <rPr>
        <sz val="12"/>
        <color theme="1"/>
        <rFont val="新細明體"/>
        <family val="1"/>
        <charset val="136"/>
      </rPr>
      <t>期，頁</t>
    </r>
    <r>
      <rPr>
        <sz val="12"/>
        <color theme="1"/>
        <rFont val="Calibri"/>
        <family val="2"/>
      </rPr>
      <t>799-801</t>
    </r>
    <r>
      <rPr>
        <sz val="12"/>
        <color theme="1"/>
        <rFont val="新細明體"/>
        <family val="1"/>
        <charset val="136"/>
      </rPr>
      <t>。</t>
    </r>
  </si>
  <si>
    <r>
      <rPr>
        <sz val="12"/>
        <color theme="1"/>
        <rFont val="新細明體"/>
        <family val="1"/>
        <charset val="136"/>
      </rPr>
      <t>遼寧阜新縣腰衙門村</t>
    </r>
  </si>
  <si>
    <r>
      <rPr>
        <sz val="12"/>
        <color theme="1"/>
        <rFont val="新細明體"/>
        <family val="1"/>
        <charset val="136"/>
      </rPr>
      <t>耶律元</t>
    </r>
    <r>
      <rPr>
        <sz val="12"/>
        <color theme="1"/>
        <rFont val="Calibri"/>
        <family val="2"/>
      </rPr>
      <t>(</t>
    </r>
    <r>
      <rPr>
        <sz val="12"/>
        <color theme="1"/>
        <rFont val="新細明體"/>
        <family val="1"/>
        <charset val="136"/>
      </rPr>
      <t>夫</t>
    </r>
    <r>
      <rPr>
        <sz val="12"/>
        <color theme="1"/>
        <rFont val="Calibri"/>
        <family val="2"/>
      </rPr>
      <t>)</t>
    </r>
  </si>
  <si>
    <r>
      <rPr>
        <sz val="12"/>
        <color theme="1"/>
        <rFont val="新細明體"/>
        <family val="1"/>
        <charset val="136"/>
      </rPr>
      <t>晉國夫人</t>
    </r>
  </si>
  <si>
    <r>
      <rPr>
        <sz val="12"/>
        <color theme="1"/>
        <rFont val="新細明體"/>
        <family val="1"/>
        <charset val="136"/>
      </rPr>
      <t>〈阜新契丹蕭氏墓調查報告〉，《文物》，</t>
    </r>
    <r>
      <rPr>
        <sz val="12"/>
        <color theme="1"/>
        <rFont val="Calibri"/>
        <family val="2"/>
      </rPr>
      <t>1951</t>
    </r>
    <r>
      <rPr>
        <sz val="12"/>
        <color theme="1"/>
        <rFont val="新細明體"/>
        <family val="1"/>
        <charset val="136"/>
      </rPr>
      <t>年</t>
    </r>
    <r>
      <rPr>
        <sz val="12"/>
        <color theme="1"/>
        <rFont val="Calibri"/>
        <family val="2"/>
      </rPr>
      <t>9</t>
    </r>
    <r>
      <rPr>
        <sz val="12"/>
        <color theme="1"/>
        <rFont val="新細明體"/>
        <family val="1"/>
        <charset val="136"/>
      </rPr>
      <t>期，頁</t>
    </r>
    <r>
      <rPr>
        <sz val="12"/>
        <color theme="1"/>
        <rFont val="Calibri"/>
        <family val="2"/>
      </rPr>
      <t>121-123</t>
    </r>
    <r>
      <rPr>
        <sz val="12"/>
        <color theme="1"/>
        <rFont val="新細明體"/>
        <family val="1"/>
        <charset val="136"/>
      </rPr>
      <t>。</t>
    </r>
  </si>
  <si>
    <r>
      <rPr>
        <sz val="12"/>
        <color theme="1"/>
        <rFont val="新細明體"/>
        <family val="1"/>
        <charset val="136"/>
      </rPr>
      <t>內蒙古赤峰市阿魯科爾沁旗罕蘇木蘇木朝克圖山</t>
    </r>
    <r>
      <rPr>
        <sz val="12"/>
        <color theme="1"/>
        <rFont val="Calibri"/>
        <family val="2"/>
      </rPr>
      <t>(</t>
    </r>
    <r>
      <rPr>
        <sz val="12"/>
        <color theme="1"/>
        <rFont val="新細明體"/>
        <family val="1"/>
        <charset val="136"/>
      </rPr>
      <t>裂縫山</t>
    </r>
    <r>
      <rPr>
        <sz val="12"/>
        <color theme="1"/>
        <rFont val="Calibri"/>
        <family val="2"/>
      </rPr>
      <t>)</t>
    </r>
  </si>
  <si>
    <r>
      <rPr>
        <sz val="12"/>
        <color theme="1"/>
        <rFont val="新細明體"/>
        <family val="1"/>
        <charset val="136"/>
      </rPr>
      <t>葬於會同五年五月十一日</t>
    </r>
  </si>
  <si>
    <r>
      <rPr>
        <sz val="12"/>
        <color theme="1"/>
        <rFont val="新細明體"/>
        <family val="1"/>
        <charset val="136"/>
      </rPr>
      <t>耶律羽之、重衮</t>
    </r>
  </si>
  <si>
    <r>
      <t>890-941(52)</t>
    </r>
    <r>
      <rPr>
        <sz val="12"/>
        <color theme="1"/>
        <rFont val="新細明體"/>
        <family val="1"/>
        <charset val="136"/>
      </rPr>
      <t>、</t>
    </r>
    <r>
      <rPr>
        <sz val="12"/>
        <color theme="1"/>
        <rFont val="Calibri"/>
        <family val="2"/>
      </rPr>
      <t>?-942</t>
    </r>
  </si>
  <si>
    <r>
      <rPr>
        <sz val="12"/>
        <color theme="1"/>
        <rFont val="新細明體"/>
        <family val="1"/>
        <charset val="136"/>
      </rPr>
      <t>石墓誌「大契丹國東京太傅相公墓誌銘并序」</t>
    </r>
    <r>
      <rPr>
        <sz val="12"/>
        <color theme="1"/>
        <rFont val="Calibri"/>
        <family val="2"/>
      </rPr>
      <t>1</t>
    </r>
  </si>
  <si>
    <r>
      <rPr>
        <sz val="12"/>
        <color theme="1"/>
        <rFont val="新細明體"/>
        <family val="1"/>
        <charset val="136"/>
      </rPr>
      <t>大契丹國東京太傅相公</t>
    </r>
  </si>
  <si>
    <r>
      <rPr>
        <sz val="12"/>
        <color theme="1"/>
        <rFont val="新細明體"/>
        <family val="1"/>
        <charset val="136"/>
      </rPr>
      <t>內蒙古文物考古研究所、赤峰市博物館、阿魯科爾沁旗文物管理所，〈遼耶律羽之墓發掘簡報〉，《文物》，</t>
    </r>
    <r>
      <rPr>
        <sz val="12"/>
        <color theme="1"/>
        <rFont val="Calibri"/>
        <family val="2"/>
      </rPr>
      <t>1996</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4-32</t>
    </r>
    <r>
      <rPr>
        <sz val="12"/>
        <color theme="1"/>
        <rFont val="新細明體"/>
        <family val="1"/>
        <charset val="136"/>
      </rPr>
      <t>。
齊曉光，〈近年來阿魯科爾沁旗遼代墓葬的重要發現〉，《內蒙古文物考古》，</t>
    </r>
    <r>
      <rPr>
        <sz val="12"/>
        <color theme="1"/>
        <rFont val="Calibri"/>
        <family val="2"/>
      </rPr>
      <t>1997</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7-13</t>
    </r>
    <r>
      <rPr>
        <sz val="12"/>
        <color theme="1"/>
        <rFont val="新細明體"/>
        <family val="1"/>
        <charset val="136"/>
      </rPr>
      <t>。
齊曉光，〈遼耶律羽之家族墓地發現殉車葬〉，《內蒙古文物考古》，</t>
    </r>
    <r>
      <rPr>
        <sz val="12"/>
        <color theme="1"/>
        <rFont val="Calibri"/>
        <family val="2"/>
      </rPr>
      <t>1996</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87-88</t>
    </r>
    <r>
      <rPr>
        <sz val="12"/>
        <color theme="1"/>
        <rFont val="新細明體"/>
        <family val="1"/>
        <charset val="136"/>
      </rPr>
      <t>。</t>
    </r>
  </si>
  <si>
    <r>
      <rPr>
        <sz val="12"/>
        <color theme="1"/>
        <rFont val="新細明體"/>
        <family val="1"/>
        <charset val="136"/>
      </rPr>
      <t>遼寧省喀左大城子鎮坤都營子公社錢杖子村</t>
    </r>
  </si>
  <si>
    <r>
      <rPr>
        <sz val="12"/>
        <color theme="1"/>
        <rFont val="新細明體"/>
        <family val="1"/>
        <charset val="136"/>
      </rPr>
      <t>葬於統和二十三年十一月十六日</t>
    </r>
  </si>
  <si>
    <r>
      <rPr>
        <sz val="12"/>
        <color theme="1"/>
        <rFont val="新細明體"/>
        <family val="1"/>
        <charset val="136"/>
      </rPr>
      <t>王悅</t>
    </r>
  </si>
  <si>
    <t>953-1005(53)</t>
  </si>
  <si>
    <r>
      <rPr>
        <sz val="12"/>
        <color theme="1"/>
        <rFont val="新細明體"/>
        <family val="1"/>
        <charset val="136"/>
      </rPr>
      <t>王裕</t>
    </r>
    <r>
      <rPr>
        <sz val="12"/>
        <color theme="1"/>
        <rFont val="Calibri"/>
        <family val="2"/>
      </rPr>
      <t>(</t>
    </r>
    <r>
      <rPr>
        <sz val="12"/>
        <color theme="1"/>
        <rFont val="新細明體"/>
        <family val="1"/>
        <charset val="136"/>
      </rPr>
      <t>堂兄弟，</t>
    </r>
    <r>
      <rPr>
        <sz val="12"/>
        <color theme="1"/>
        <rFont val="Calibri"/>
        <family val="2"/>
      </rPr>
      <t>T7097)</t>
    </r>
    <r>
      <rPr>
        <sz val="12"/>
        <color theme="1"/>
        <rFont val="新細明體"/>
        <family val="1"/>
        <charset val="136"/>
      </rPr>
      <t>、王處直</t>
    </r>
    <r>
      <rPr>
        <sz val="12"/>
        <color theme="1"/>
        <rFont val="Calibri"/>
        <family val="2"/>
      </rPr>
      <t>(</t>
    </r>
    <r>
      <rPr>
        <sz val="12"/>
        <color theme="1"/>
        <rFont val="新細明體"/>
        <family val="1"/>
        <charset val="136"/>
      </rPr>
      <t>曾祖父，</t>
    </r>
    <r>
      <rPr>
        <sz val="12"/>
        <color theme="1"/>
        <rFont val="Calibri"/>
        <family val="2"/>
      </rPr>
      <t>T5996)</t>
    </r>
  </si>
  <si>
    <r>
      <rPr>
        <sz val="12"/>
        <color theme="1"/>
        <rFont val="新細明體"/>
        <family val="1"/>
        <charset val="136"/>
      </rPr>
      <t>石墓誌「前寧遠軍節度副使銀青崇祿大夫檢校太子賓客兼監察御史武騎尉太原公墓誌銘并序」</t>
    </r>
    <r>
      <rPr>
        <sz val="12"/>
        <color theme="1"/>
        <rFont val="Calibri"/>
        <family val="2"/>
      </rPr>
      <t>1(</t>
    </r>
    <r>
      <rPr>
        <sz val="12"/>
        <color theme="1"/>
        <rFont val="新細明體"/>
        <family val="1"/>
        <charset val="136"/>
      </rPr>
      <t>上刻十二生肖</t>
    </r>
    <r>
      <rPr>
        <sz val="12"/>
        <color theme="1"/>
        <rFont val="Calibri"/>
        <family val="2"/>
      </rPr>
      <t>)</t>
    </r>
  </si>
  <si>
    <r>
      <rPr>
        <sz val="12"/>
        <color theme="1"/>
        <rFont val="新細明體"/>
        <family val="1"/>
        <charset val="136"/>
      </rPr>
      <t>太原郡王、前寧遠軍節度副使</t>
    </r>
  </si>
  <si>
    <r>
      <rPr>
        <sz val="12"/>
        <color theme="1"/>
        <rFont val="新細明體"/>
        <family val="1"/>
        <charset val="136"/>
      </rPr>
      <t>遼寧省博物館文物工作隊，〈遼寧喀左縣遼王悅墓〉，《考古》，</t>
    </r>
    <r>
      <rPr>
        <sz val="12"/>
        <color theme="1"/>
        <rFont val="Calibri"/>
        <family val="2"/>
      </rPr>
      <t>1962</t>
    </r>
    <r>
      <rPr>
        <sz val="12"/>
        <color theme="1"/>
        <rFont val="新細明體"/>
        <family val="1"/>
        <charset val="136"/>
      </rPr>
      <t>年</t>
    </r>
    <r>
      <rPr>
        <sz val="12"/>
        <color theme="1"/>
        <rFont val="Calibri"/>
        <family val="2"/>
      </rPr>
      <t>9</t>
    </r>
    <r>
      <rPr>
        <sz val="12"/>
        <color theme="1"/>
        <rFont val="新細明體"/>
        <family val="1"/>
        <charset val="136"/>
      </rPr>
      <t>期，頁</t>
    </r>
    <r>
      <rPr>
        <sz val="12"/>
        <color theme="1"/>
        <rFont val="Calibri"/>
        <family val="2"/>
      </rPr>
      <t>479-483</t>
    </r>
    <r>
      <rPr>
        <sz val="12"/>
        <color theme="1"/>
        <rFont val="新細明體"/>
        <family val="1"/>
        <charset val="136"/>
      </rPr>
      <t>。
向南，〈遼王氏二方墓誌考〉，《考古與文物》，</t>
    </r>
    <r>
      <rPr>
        <sz val="12"/>
        <color theme="1"/>
        <rFont val="Calibri"/>
        <family val="2"/>
      </rPr>
      <t>1984</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17</t>
    </r>
    <r>
      <rPr>
        <sz val="12"/>
        <color theme="1"/>
        <rFont val="新細明體"/>
        <family val="1"/>
        <charset val="136"/>
      </rPr>
      <t>。</t>
    </r>
  </si>
  <si>
    <r>
      <rPr>
        <sz val="12"/>
        <color theme="1"/>
        <rFont val="新細明體"/>
        <family val="1"/>
        <charset val="136"/>
      </rPr>
      <t>遼寧省阜新縣八家子鄉烏蘭木圖果樹村解家燒鍋</t>
    </r>
    <r>
      <rPr>
        <sz val="12"/>
        <color theme="1"/>
        <rFont val="Calibri"/>
        <family val="2"/>
      </rPr>
      <t>XM3</t>
    </r>
  </si>
  <si>
    <r>
      <rPr>
        <sz val="12"/>
        <color theme="1"/>
        <rFont val="新細明體"/>
        <family val="1"/>
        <charset val="136"/>
      </rPr>
      <t>卒於重熙二十年</t>
    </r>
  </si>
  <si>
    <r>
      <rPr>
        <sz val="12"/>
        <color theme="1"/>
        <rFont val="新細明體"/>
        <family val="1"/>
        <charset val="136"/>
      </rPr>
      <t>蕭忠、耶律氏</t>
    </r>
  </si>
  <si>
    <r>
      <rPr>
        <sz val="12"/>
        <color theme="1"/>
        <rFont val="新細明體"/>
        <family val="1"/>
        <charset val="136"/>
      </rPr>
      <t>不明、</t>
    </r>
    <r>
      <rPr>
        <sz val="12"/>
        <color theme="1"/>
        <rFont val="Calibri"/>
        <family val="2"/>
      </rPr>
      <t>?-1051</t>
    </r>
  </si>
  <si>
    <r>
      <rPr>
        <sz val="12"/>
        <color theme="1"/>
        <rFont val="新細明體"/>
        <family val="1"/>
        <charset val="136"/>
      </rPr>
      <t>遼皇室聖宗</t>
    </r>
    <r>
      <rPr>
        <sz val="12"/>
        <color theme="1"/>
        <rFont val="Calibri"/>
        <family val="2"/>
      </rPr>
      <t>(</t>
    </r>
    <r>
      <rPr>
        <sz val="12"/>
        <color theme="1"/>
        <rFont val="新細明體"/>
        <family val="1"/>
        <charset val="136"/>
      </rPr>
      <t>平原公主父</t>
    </r>
    <r>
      <rPr>
        <sz val="12"/>
        <color theme="1"/>
        <rFont val="Calibri"/>
        <family val="2"/>
      </rPr>
      <t>)</t>
    </r>
    <r>
      <rPr>
        <sz val="12"/>
        <color theme="1"/>
        <rFont val="新細明體"/>
        <family val="1"/>
        <charset val="136"/>
      </rPr>
      <t>，蕭僅</t>
    </r>
    <r>
      <rPr>
        <sz val="12"/>
        <color theme="1"/>
        <rFont val="Calibri"/>
        <family val="2"/>
      </rPr>
      <t>(</t>
    </r>
    <r>
      <rPr>
        <sz val="12"/>
        <color theme="1"/>
        <rFont val="新細明體"/>
        <family val="1"/>
        <charset val="136"/>
      </rPr>
      <t>兄弟，</t>
    </r>
    <r>
      <rPr>
        <sz val="12"/>
        <color theme="1"/>
        <rFont val="Calibri"/>
        <family val="2"/>
      </rPr>
      <t>T4550)</t>
    </r>
  </si>
  <si>
    <r>
      <rPr>
        <sz val="12"/>
        <color theme="1"/>
        <rFont val="新細明體"/>
        <family val="1"/>
        <charset val="136"/>
      </rPr>
      <t>石墓誌並蓋「平原公主墓誌</t>
    </r>
    <r>
      <rPr>
        <sz val="12"/>
        <color theme="1"/>
        <rFont val="Calibri"/>
        <family val="2"/>
      </rPr>
      <t>/</t>
    </r>
    <r>
      <rPr>
        <sz val="12"/>
        <color theme="1"/>
        <rFont val="新細明體"/>
        <family val="1"/>
        <charset val="136"/>
      </rPr>
      <t>故威武軍節度使金紫崇祿大夫檢校太尉兼侍中駙馬都尉蕭公平原公主墓誌銘」</t>
    </r>
    <r>
      <rPr>
        <sz val="12"/>
        <color theme="1"/>
        <rFont val="Calibri"/>
        <family val="2"/>
      </rPr>
      <t>1</t>
    </r>
  </si>
  <si>
    <r>
      <rPr>
        <sz val="12"/>
        <color theme="1"/>
        <rFont val="新細明體"/>
        <family val="1"/>
        <charset val="136"/>
      </rPr>
      <t>威武軍節度使金紫崇祿大夫檢校太尉兼侍中駙馬都尉、平原公主</t>
    </r>
  </si>
  <si>
    <r>
      <rPr>
        <sz val="12"/>
        <color theme="1"/>
        <rFont val="新細明體"/>
        <family val="1"/>
        <charset val="136"/>
      </rPr>
      <t>遼寧省文物考古研究所、阜新市考古隊，〈遼寧阜新縣遼代平原公主墓與梯子廟</t>
    </r>
    <r>
      <rPr>
        <sz val="12"/>
        <color theme="1"/>
        <rFont val="Calibri"/>
        <family val="2"/>
      </rPr>
      <t>4</t>
    </r>
    <r>
      <rPr>
        <sz val="12"/>
        <color theme="1"/>
        <rFont val="新細明體"/>
        <family val="1"/>
        <charset val="136"/>
      </rPr>
      <t>號墓〉，《考古》，</t>
    </r>
    <r>
      <rPr>
        <sz val="12"/>
        <color theme="1"/>
        <rFont val="Calibri"/>
        <family val="2"/>
      </rPr>
      <t>2011</t>
    </r>
    <r>
      <rPr>
        <sz val="12"/>
        <color theme="1"/>
        <rFont val="新細明體"/>
        <family val="1"/>
        <charset val="136"/>
      </rPr>
      <t>年</t>
    </r>
    <r>
      <rPr>
        <sz val="12"/>
        <color theme="1"/>
        <rFont val="Calibri"/>
        <family val="2"/>
      </rPr>
      <t>8</t>
    </r>
    <r>
      <rPr>
        <sz val="12"/>
        <color theme="1"/>
        <rFont val="新細明體"/>
        <family val="1"/>
        <charset val="136"/>
      </rPr>
      <t>期，頁</t>
    </r>
    <r>
      <rPr>
        <sz val="12"/>
        <color theme="1"/>
        <rFont val="Calibri"/>
        <family val="2"/>
      </rPr>
      <t>46-65</t>
    </r>
    <r>
      <rPr>
        <sz val="12"/>
        <color theme="1"/>
        <rFont val="新細明體"/>
        <family val="1"/>
        <charset val="136"/>
      </rPr>
      <t>。</t>
    </r>
  </si>
  <si>
    <r>
      <rPr>
        <sz val="12"/>
        <color theme="1"/>
        <rFont val="新細明體"/>
        <family val="1"/>
        <charset val="136"/>
      </rPr>
      <t>遼寧省瀋陽市法庫縣葉茂台</t>
    </r>
    <r>
      <rPr>
        <sz val="12"/>
        <color theme="1"/>
        <rFont val="Calibri"/>
        <family val="2"/>
      </rPr>
      <t>M23</t>
    </r>
  </si>
  <si>
    <r>
      <rPr>
        <sz val="12"/>
        <color theme="1"/>
        <rFont val="新細明體"/>
        <family val="1"/>
        <charset val="136"/>
      </rPr>
      <t>石墓誌</t>
    </r>
    <r>
      <rPr>
        <sz val="12"/>
        <color theme="1"/>
        <rFont val="Calibri"/>
        <family val="2"/>
      </rPr>
      <t>1(</t>
    </r>
    <r>
      <rPr>
        <sz val="12"/>
        <color theme="1"/>
        <rFont val="新細明體"/>
        <family val="1"/>
        <charset val="136"/>
      </rPr>
      <t>契丹小字，殘</t>
    </r>
    <r>
      <rPr>
        <sz val="12"/>
        <color theme="1"/>
        <rFont val="Calibri"/>
        <family val="2"/>
      </rPr>
      <t>)</t>
    </r>
  </si>
  <si>
    <r>
      <rPr>
        <sz val="12"/>
        <color theme="1"/>
        <rFont val="新細明體"/>
        <family val="1"/>
        <charset val="136"/>
      </rPr>
      <t>遼寧省文物考古研究所、瀋陽市文物考古研究所，〈遼寧法庫縣葉茂台</t>
    </r>
    <r>
      <rPr>
        <sz val="12"/>
        <color theme="1"/>
        <rFont val="Calibri"/>
        <family val="2"/>
      </rPr>
      <t>23</t>
    </r>
    <r>
      <rPr>
        <sz val="12"/>
        <color theme="1"/>
        <rFont val="新細明體"/>
        <family val="1"/>
        <charset val="136"/>
      </rPr>
      <t>號遼墓發掘簡報〉，《考古》，</t>
    </r>
    <r>
      <rPr>
        <sz val="12"/>
        <color theme="1"/>
        <rFont val="Calibri"/>
        <family val="2"/>
      </rPr>
      <t>2010</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49-68</t>
    </r>
    <r>
      <rPr>
        <sz val="12"/>
        <color theme="1"/>
        <rFont val="新細明體"/>
        <family val="1"/>
        <charset val="136"/>
      </rPr>
      <t>。</t>
    </r>
  </si>
  <si>
    <r>
      <rPr>
        <sz val="12"/>
        <color theme="1"/>
        <rFont val="新細明體"/>
        <family val="1"/>
        <charset val="136"/>
      </rPr>
      <t>山西省大同市新添堡村</t>
    </r>
  </si>
  <si>
    <r>
      <rPr>
        <sz val="12"/>
        <color theme="1"/>
        <rFont val="新細明體"/>
        <family val="1"/>
        <charset val="136"/>
      </rPr>
      <t>合葬於乾亨四年十月二十七日</t>
    </r>
  </si>
  <si>
    <r>
      <rPr>
        <sz val="12"/>
        <color theme="1"/>
        <rFont val="新細明體"/>
        <family val="1"/>
        <charset val="136"/>
      </rPr>
      <t>許從贇、康氏</t>
    </r>
  </si>
  <si>
    <r>
      <t>902-958(57)</t>
    </r>
    <r>
      <rPr>
        <sz val="12"/>
        <color theme="1"/>
        <rFont val="新細明體"/>
        <family val="1"/>
        <charset val="136"/>
      </rPr>
      <t>、</t>
    </r>
    <r>
      <rPr>
        <sz val="12"/>
        <color theme="1"/>
        <rFont val="Calibri"/>
        <family val="2"/>
      </rPr>
      <t>912-976(65)</t>
    </r>
  </si>
  <si>
    <r>
      <rPr>
        <sz val="12"/>
        <color theme="1"/>
        <rFont val="新細明體"/>
        <family val="1"/>
        <charset val="136"/>
      </rPr>
      <t>康敬習</t>
    </r>
    <r>
      <rPr>
        <sz val="12"/>
        <color theme="1"/>
        <rFont val="Calibri"/>
        <family val="2"/>
      </rPr>
      <t>(</t>
    </r>
    <r>
      <rPr>
        <sz val="12"/>
        <color theme="1"/>
        <rFont val="新細明體"/>
        <family val="1"/>
        <charset val="136"/>
      </rPr>
      <t>康氏父</t>
    </r>
    <r>
      <rPr>
        <sz val="12"/>
        <color theme="1"/>
        <rFont val="Calibri"/>
        <family val="2"/>
      </rPr>
      <t>)</t>
    </r>
  </si>
  <si>
    <r>
      <rPr>
        <sz val="12"/>
        <color theme="1"/>
        <rFont val="新細明體"/>
        <family val="1"/>
        <charset val="136"/>
      </rPr>
      <t>石墓誌「大契丹國故大同軍節度管內觀察處置等使持進檢校太保右領軍衛上將軍兼御史大夫□柱國高陽縣開國男食邑三百戶贈太傅許公洎夫人康氏墓誌銘并序」</t>
    </r>
    <r>
      <rPr>
        <sz val="12"/>
        <color theme="1"/>
        <rFont val="Calibri"/>
        <family val="2"/>
      </rPr>
      <t>1(</t>
    </r>
    <r>
      <rPr>
        <sz val="12"/>
        <color theme="1"/>
        <rFont val="新細明體"/>
        <family val="1"/>
        <charset val="136"/>
      </rPr>
      <t>上刻星宿與十二生肖</t>
    </r>
    <r>
      <rPr>
        <sz val="12"/>
        <color theme="1"/>
        <rFont val="Calibri"/>
        <family val="2"/>
      </rPr>
      <t>)(</t>
    </r>
    <r>
      <rPr>
        <sz val="12"/>
        <color theme="1"/>
        <rFont val="新細明體"/>
        <family val="1"/>
        <charset val="136"/>
      </rPr>
      <t>許從贇</t>
    </r>
    <r>
      <rPr>
        <sz val="12"/>
        <color theme="1"/>
        <rFont val="Calibri"/>
        <family val="2"/>
      </rPr>
      <t>)</t>
    </r>
  </si>
  <si>
    <r>
      <rPr>
        <sz val="12"/>
        <color theme="1"/>
        <rFont val="新細明體"/>
        <family val="1"/>
        <charset val="136"/>
      </rPr>
      <t>大同軍節度管內觀察處置等使</t>
    </r>
  </si>
  <si>
    <r>
      <rPr>
        <sz val="12"/>
        <color theme="1"/>
        <rFont val="新細明體"/>
        <family val="1"/>
        <charset val="136"/>
      </rPr>
      <t>王銀田、解廷琦、周雪松，〈山西大同市遼代軍節度使許從贇夫婦壁畫墓〉，《考古》，</t>
    </r>
    <r>
      <rPr>
        <sz val="12"/>
        <color theme="1"/>
        <rFont val="Calibri"/>
        <family val="2"/>
      </rPr>
      <t>2005</t>
    </r>
    <r>
      <rPr>
        <sz val="12"/>
        <color theme="1"/>
        <rFont val="新細明體"/>
        <family val="1"/>
        <charset val="136"/>
      </rPr>
      <t>年</t>
    </r>
    <r>
      <rPr>
        <sz val="12"/>
        <color theme="1"/>
        <rFont val="Calibri"/>
        <family val="2"/>
      </rPr>
      <t>8</t>
    </r>
    <r>
      <rPr>
        <sz val="12"/>
        <color theme="1"/>
        <rFont val="新細明體"/>
        <family val="1"/>
        <charset val="136"/>
      </rPr>
      <t>期，頁</t>
    </r>
    <r>
      <rPr>
        <sz val="12"/>
        <color theme="1"/>
        <rFont val="Calibri"/>
        <family val="2"/>
      </rPr>
      <t>34-47</t>
    </r>
    <r>
      <rPr>
        <sz val="12"/>
        <color theme="1"/>
        <rFont val="新細明體"/>
        <family val="1"/>
        <charset val="136"/>
      </rPr>
      <t>。
曹彥玲、王銀田，〈遼許從贊墓誌略考〉，《文物世界》，</t>
    </r>
    <r>
      <rPr>
        <sz val="12"/>
        <color theme="1"/>
        <rFont val="Calibri"/>
        <family val="2"/>
      </rPr>
      <t>2009</t>
    </r>
    <r>
      <rPr>
        <sz val="12"/>
        <color theme="1"/>
        <rFont val="新細明體"/>
        <family val="1"/>
        <charset val="136"/>
      </rPr>
      <t>年</t>
    </r>
    <r>
      <rPr>
        <sz val="12"/>
        <color theme="1"/>
        <rFont val="Calibri"/>
        <family val="2"/>
      </rPr>
      <t>6</t>
    </r>
    <r>
      <rPr>
        <sz val="12"/>
        <color theme="1"/>
        <rFont val="新細明體"/>
        <family val="1"/>
        <charset val="136"/>
      </rPr>
      <t>期，頁</t>
    </r>
    <r>
      <rPr>
        <sz val="12"/>
        <color theme="1"/>
        <rFont val="Calibri"/>
        <family val="2"/>
      </rPr>
      <t>47-49</t>
    </r>
    <r>
      <rPr>
        <sz val="12"/>
        <color theme="1"/>
        <rFont val="新細明體"/>
        <family val="1"/>
        <charset val="136"/>
      </rPr>
      <t>。</t>
    </r>
  </si>
  <si>
    <r>
      <rPr>
        <sz val="12"/>
        <color theme="1"/>
        <rFont val="新細明體"/>
        <family val="1"/>
        <charset val="136"/>
      </rPr>
      <t>北京市八寶山革命公墓</t>
    </r>
    <r>
      <rPr>
        <sz val="12"/>
        <color theme="1"/>
        <rFont val="Calibri"/>
        <family val="2"/>
      </rPr>
      <t>M3</t>
    </r>
  </si>
  <si>
    <r>
      <rPr>
        <sz val="12"/>
        <color theme="1"/>
        <rFont val="新細明體"/>
        <family val="1"/>
        <charset val="136"/>
      </rPr>
      <t>葬於丁酉歲</t>
    </r>
    <r>
      <rPr>
        <sz val="12"/>
        <color theme="1"/>
        <rFont val="Calibri"/>
        <family val="2"/>
      </rPr>
      <t>(</t>
    </r>
    <r>
      <rPr>
        <sz val="12"/>
        <color theme="1"/>
        <rFont val="新細明體"/>
        <family val="1"/>
        <charset val="136"/>
      </rPr>
      <t>統和十五年</t>
    </r>
    <r>
      <rPr>
        <sz val="12"/>
        <color theme="1"/>
        <rFont val="Calibri"/>
        <family val="2"/>
      </rPr>
      <t>)</t>
    </r>
    <r>
      <rPr>
        <sz val="12"/>
        <color theme="1"/>
        <rFont val="新細明體"/>
        <family val="1"/>
        <charset val="136"/>
      </rPr>
      <t>五月十九日</t>
    </r>
    <r>
      <rPr>
        <sz val="12"/>
        <color theme="1"/>
        <rFont val="Calibri"/>
        <family val="2"/>
      </rPr>
      <t>(</t>
    </r>
    <r>
      <rPr>
        <sz val="12"/>
        <color theme="1"/>
        <rFont val="新細明體"/>
        <family val="1"/>
        <charset val="136"/>
      </rPr>
      <t>韓佚</t>
    </r>
    <r>
      <rPr>
        <sz val="12"/>
        <color theme="1"/>
        <rFont val="Calibri"/>
        <family val="2"/>
      </rPr>
      <t>)</t>
    </r>
    <r>
      <rPr>
        <sz val="12"/>
        <color theme="1"/>
        <rFont val="新細明體"/>
        <family val="1"/>
        <charset val="136"/>
      </rPr>
      <t>、葬於統和二十九年十月十五或二十五日</t>
    </r>
    <r>
      <rPr>
        <sz val="12"/>
        <color theme="1"/>
        <rFont val="Calibri"/>
        <family val="2"/>
      </rPr>
      <t>(</t>
    </r>
    <r>
      <rPr>
        <sz val="12"/>
        <color theme="1"/>
        <rFont val="新細明體"/>
        <family val="1"/>
        <charset val="136"/>
      </rPr>
      <t>王氏</t>
    </r>
    <r>
      <rPr>
        <sz val="12"/>
        <color theme="1"/>
        <rFont val="Calibri"/>
        <family val="2"/>
      </rPr>
      <t>)</t>
    </r>
  </si>
  <si>
    <t>997; 1011</t>
  </si>
  <si>
    <r>
      <rPr>
        <sz val="12"/>
        <color theme="1"/>
        <rFont val="新細明體"/>
        <family val="1"/>
        <charset val="136"/>
      </rPr>
      <t>韓佚、王氏</t>
    </r>
  </si>
  <si>
    <r>
      <t>937-995(59)</t>
    </r>
    <r>
      <rPr>
        <sz val="12"/>
        <color theme="1"/>
        <rFont val="新細明體"/>
        <family val="1"/>
        <charset val="136"/>
      </rPr>
      <t>、</t>
    </r>
    <r>
      <rPr>
        <sz val="12"/>
        <color theme="1"/>
        <rFont val="Calibri"/>
        <family val="2"/>
      </rPr>
      <t>?-1011</t>
    </r>
  </si>
  <si>
    <r>
      <rPr>
        <sz val="12"/>
        <color theme="1"/>
        <rFont val="新細明體"/>
        <family val="1"/>
        <charset val="136"/>
      </rPr>
      <t>韓延徽家族墓地</t>
    </r>
  </si>
  <si>
    <r>
      <rPr>
        <sz val="12"/>
        <color theme="1"/>
        <rFont val="新細明體"/>
        <family val="1"/>
        <charset val="136"/>
      </rPr>
      <t>漢白玉石墓誌「大契丹國故始平軍節度管內觀察處置等使崇祿大夫檢校太保使持節遼州諸軍事行遼州刺史兼御史大夫上柱國昌黎縣開國男食邑三百戶韓公墓誌銘」</t>
    </r>
    <r>
      <rPr>
        <sz val="12"/>
        <color theme="1"/>
        <rFont val="Calibri"/>
        <family val="2"/>
      </rPr>
      <t>1</t>
    </r>
    <r>
      <rPr>
        <sz val="12"/>
        <color theme="1"/>
        <rFont val="新細明體"/>
        <family val="1"/>
        <charset val="136"/>
      </rPr>
      <t>、青石墓誌並蓋「故韓公夫人墓誌之銘」</t>
    </r>
    <r>
      <rPr>
        <sz val="12"/>
        <color theme="1"/>
        <rFont val="Calibri"/>
        <family val="2"/>
      </rPr>
      <t>1(</t>
    </r>
    <r>
      <rPr>
        <sz val="12"/>
        <color theme="1"/>
        <rFont val="新細明體"/>
        <family val="1"/>
        <charset val="136"/>
      </rPr>
      <t>水浸漫漶</t>
    </r>
    <r>
      <rPr>
        <sz val="12"/>
        <color theme="1"/>
        <rFont val="Calibri"/>
        <family val="2"/>
      </rPr>
      <t>)</t>
    </r>
  </si>
  <si>
    <r>
      <rPr>
        <sz val="12"/>
        <color theme="1"/>
        <rFont val="新細明體"/>
        <family val="1"/>
        <charset val="136"/>
      </rPr>
      <t>始平軍節度管內觀察處置等使崇祿大夫檢校太保使持節遼州諸軍事行遼州刺史兼御史大夫上柱國昌黎縣開國男</t>
    </r>
  </si>
  <si>
    <r>
      <rPr>
        <sz val="12"/>
        <color theme="1"/>
        <rFont val="新細明體"/>
        <family val="1"/>
        <charset val="136"/>
      </rPr>
      <t>北京市文物工作隊，〈遼韓佚墓發掘報告〉，《考古學報》，</t>
    </r>
    <r>
      <rPr>
        <sz val="12"/>
        <color theme="1"/>
        <rFont val="Calibri"/>
        <family val="2"/>
      </rPr>
      <t>1984</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361-381</t>
    </r>
    <r>
      <rPr>
        <sz val="12"/>
        <color theme="1"/>
        <rFont val="新細明體"/>
        <family val="1"/>
        <charset val="136"/>
      </rPr>
      <t>。
陳康，〈豐台出土遼韓氏家族墓神道碑〉，《北京文博文叢》，</t>
    </r>
    <r>
      <rPr>
        <sz val="12"/>
        <color theme="1"/>
        <rFont val="Calibri"/>
        <family val="2"/>
      </rPr>
      <t>2003</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66-69</t>
    </r>
    <r>
      <rPr>
        <sz val="12"/>
        <color theme="1"/>
        <rFont val="新細明體"/>
        <family val="1"/>
        <charset val="136"/>
      </rPr>
      <t>。
北京市文物工作隊，〈北京西郊遼壁畫墓發掘〉，收入《北京文物與考古》，</t>
    </r>
    <r>
      <rPr>
        <sz val="12"/>
        <color theme="1"/>
        <rFont val="Calibri"/>
        <family val="2"/>
      </rPr>
      <t>1</t>
    </r>
    <r>
      <rPr>
        <sz val="12"/>
        <color theme="1"/>
        <rFont val="新細明體"/>
        <family val="1"/>
        <charset val="136"/>
      </rPr>
      <t>期，北京：北京燕山出版社，</t>
    </r>
    <r>
      <rPr>
        <sz val="12"/>
        <color theme="1"/>
        <rFont val="Calibri"/>
        <family val="2"/>
      </rPr>
      <t>1983</t>
    </r>
    <r>
      <rPr>
        <sz val="12"/>
        <color theme="1"/>
        <rFont val="新細明體"/>
        <family val="1"/>
        <charset val="136"/>
      </rPr>
      <t>，頁</t>
    </r>
    <r>
      <rPr>
        <sz val="12"/>
        <color theme="1"/>
        <rFont val="Calibri"/>
        <family val="2"/>
      </rPr>
      <t>28-47</t>
    </r>
    <r>
      <rPr>
        <sz val="12"/>
        <color theme="1"/>
        <rFont val="新細明體"/>
        <family val="1"/>
        <charset val="136"/>
      </rPr>
      <t>。</t>
    </r>
  </si>
  <si>
    <r>
      <rPr>
        <sz val="12"/>
        <color theme="1"/>
        <rFont val="新細明體"/>
        <family val="1"/>
        <charset val="136"/>
      </rPr>
      <t>北京市南郊西馬場洋橋村養鴨廠</t>
    </r>
  </si>
  <si>
    <r>
      <rPr>
        <sz val="12"/>
        <color theme="1"/>
        <rFont val="新細明體"/>
        <family val="1"/>
        <charset val="136"/>
      </rPr>
      <t>葬於應曆八年四月十九日</t>
    </r>
    <r>
      <rPr>
        <sz val="12"/>
        <color theme="1"/>
        <rFont val="Calibri"/>
        <family val="2"/>
      </rPr>
      <t>(</t>
    </r>
    <r>
      <rPr>
        <sz val="12"/>
        <color theme="1"/>
        <rFont val="新細明體"/>
        <family val="1"/>
        <charset val="136"/>
      </rPr>
      <t>种氏</t>
    </r>
    <r>
      <rPr>
        <sz val="12"/>
        <color theme="1"/>
        <rFont val="Calibri"/>
        <family val="2"/>
      </rPr>
      <t>)</t>
    </r>
  </si>
  <si>
    <r>
      <rPr>
        <sz val="12"/>
        <color theme="1"/>
        <rFont val="新細明體"/>
        <family val="1"/>
        <charset val="136"/>
      </rPr>
      <t>趙德鈞、种氏</t>
    </r>
  </si>
  <si>
    <r>
      <rPr>
        <sz val="12"/>
        <color theme="1"/>
        <rFont val="新細明體"/>
        <family val="1"/>
        <charset val="136"/>
      </rPr>
      <t>不明、</t>
    </r>
    <r>
      <rPr>
        <sz val="12"/>
        <color theme="1"/>
        <rFont val="Calibri"/>
        <family val="2"/>
      </rPr>
      <t>?-957</t>
    </r>
  </si>
  <si>
    <r>
      <rPr>
        <sz val="12"/>
        <color theme="1"/>
        <rFont val="新細明體"/>
        <family val="1"/>
        <charset val="136"/>
      </rPr>
      <t>劉京</t>
    </r>
    <r>
      <rPr>
        <sz val="12"/>
        <color theme="1"/>
        <rFont val="Calibri"/>
        <family val="2"/>
      </rPr>
      <t>(</t>
    </r>
    <r>
      <rPr>
        <sz val="12"/>
        <color theme="1"/>
        <rFont val="新細明體"/>
        <family val="1"/>
        <charset val="136"/>
      </rPr>
      <t>墓誌撰文者</t>
    </r>
    <r>
      <rPr>
        <sz val="12"/>
        <color theme="1"/>
        <rFont val="Calibri"/>
        <family val="2"/>
      </rPr>
      <t>)</t>
    </r>
    <r>
      <rPr>
        <sz val="12"/>
        <color theme="1"/>
        <rFont val="新細明體"/>
        <family val="1"/>
        <charset val="136"/>
      </rPr>
      <t>、种敏</t>
    </r>
    <r>
      <rPr>
        <sz val="12"/>
        <color theme="1"/>
        <rFont val="Calibri"/>
        <family val="2"/>
      </rPr>
      <t>(</t>
    </r>
    <r>
      <rPr>
        <sz val="12"/>
        <color theme="1"/>
        <rFont val="新細明體"/>
        <family val="1"/>
        <charset val="136"/>
      </rPr>
      <t>曾祖父</t>
    </r>
    <r>
      <rPr>
        <sz val="12"/>
        <color theme="1"/>
        <rFont val="Calibri"/>
        <family val="2"/>
      </rPr>
      <t>)</t>
    </r>
    <r>
      <rPr>
        <sz val="12"/>
        <color theme="1"/>
        <rFont val="新細明體"/>
        <family val="1"/>
        <charset val="136"/>
      </rPr>
      <t>、种覲仙</t>
    </r>
    <r>
      <rPr>
        <sz val="12"/>
        <color theme="1"/>
        <rFont val="Calibri"/>
        <family val="2"/>
      </rPr>
      <t>(</t>
    </r>
    <r>
      <rPr>
        <sz val="12"/>
        <color theme="1"/>
        <rFont val="新細明體"/>
        <family val="1"/>
        <charset val="136"/>
      </rPr>
      <t>祖父</t>
    </r>
    <r>
      <rPr>
        <sz val="12"/>
        <color theme="1"/>
        <rFont val="Calibri"/>
        <family val="2"/>
      </rPr>
      <t>)</t>
    </r>
    <r>
      <rPr>
        <sz val="12"/>
        <color theme="1"/>
        <rFont val="新細明體"/>
        <family val="1"/>
        <charset val="136"/>
      </rPr>
      <t>、种居爽</t>
    </r>
    <r>
      <rPr>
        <sz val="12"/>
        <color theme="1"/>
        <rFont val="Calibri"/>
        <family val="2"/>
      </rPr>
      <t>(</t>
    </r>
    <r>
      <rPr>
        <sz val="12"/>
        <color theme="1"/>
        <rFont val="新細明體"/>
        <family val="1"/>
        <charset val="136"/>
      </rPr>
      <t>父</t>
    </r>
    <r>
      <rPr>
        <sz val="12"/>
        <color theme="1"/>
        <rFont val="Calibri"/>
        <family val="2"/>
      </rPr>
      <t>)</t>
    </r>
    <r>
      <rPr>
        <sz val="12"/>
        <color theme="1"/>
        <rFont val="新細明體"/>
        <family val="1"/>
        <charset val="136"/>
      </rPr>
      <t>、种延密</t>
    </r>
    <r>
      <rPr>
        <sz val="12"/>
        <color theme="1"/>
        <rFont val="Calibri"/>
        <family val="2"/>
      </rPr>
      <t>(</t>
    </r>
    <r>
      <rPr>
        <sz val="12"/>
        <color theme="1"/>
        <rFont val="新細明體"/>
        <family val="1"/>
        <charset val="136"/>
      </rPr>
      <t>子</t>
    </r>
    <r>
      <rPr>
        <sz val="12"/>
        <color theme="1"/>
        <rFont val="Calibri"/>
        <family val="2"/>
      </rPr>
      <t>)</t>
    </r>
    <r>
      <rPr>
        <sz val="12"/>
        <color theme="1"/>
        <rFont val="新細明體"/>
        <family val="1"/>
        <charset val="136"/>
      </rPr>
      <t>、种延希</t>
    </r>
    <r>
      <rPr>
        <sz val="12"/>
        <color theme="1"/>
        <rFont val="Calibri"/>
        <family val="2"/>
      </rPr>
      <t>(</t>
    </r>
    <r>
      <rPr>
        <sz val="12"/>
        <color theme="1"/>
        <rFont val="新細明體"/>
        <family val="1"/>
        <charset val="136"/>
      </rPr>
      <t>子</t>
    </r>
    <r>
      <rPr>
        <sz val="12"/>
        <color theme="1"/>
        <rFont val="Calibri"/>
        <family val="2"/>
      </rPr>
      <t>)</t>
    </r>
    <r>
      <rPr>
        <sz val="12"/>
        <color theme="1"/>
        <rFont val="新細明體"/>
        <family val="1"/>
        <charset val="136"/>
      </rPr>
      <t>、劉敏</t>
    </r>
    <r>
      <rPr>
        <sz val="12"/>
        <color theme="1"/>
        <rFont val="Calibri"/>
        <family val="2"/>
      </rPr>
      <t>(</t>
    </r>
    <r>
      <rPr>
        <sz val="12"/>
        <color theme="1"/>
        <rFont val="新細明體"/>
        <family val="1"/>
        <charset val="136"/>
      </rPr>
      <t>女婿</t>
    </r>
    <r>
      <rPr>
        <sz val="12"/>
        <color theme="1"/>
        <rFont val="Calibri"/>
        <family val="2"/>
      </rPr>
      <t>)</t>
    </r>
    <r>
      <rPr>
        <sz val="12"/>
        <color theme="1"/>
        <rFont val="新細明體"/>
        <family val="1"/>
        <charset val="136"/>
      </rPr>
      <t>、种匡贊</t>
    </r>
    <r>
      <rPr>
        <sz val="12"/>
        <color theme="1"/>
        <rFont val="Calibri"/>
        <family val="2"/>
      </rPr>
      <t>(</t>
    </r>
    <r>
      <rPr>
        <sz val="12"/>
        <color theme="1"/>
        <rFont val="新細明體"/>
        <family val="1"/>
        <charset val="136"/>
      </rPr>
      <t>孫</t>
    </r>
    <r>
      <rPr>
        <sz val="12"/>
        <color theme="1"/>
        <rFont val="Calibri"/>
        <family val="2"/>
      </rPr>
      <t>)</t>
    </r>
    <r>
      <rPr>
        <sz val="12"/>
        <color theme="1"/>
        <rFont val="新細明體"/>
        <family val="1"/>
        <charset val="136"/>
      </rPr>
      <t>、种匡符</t>
    </r>
    <r>
      <rPr>
        <sz val="12"/>
        <color theme="1"/>
        <rFont val="Calibri"/>
        <family val="2"/>
      </rPr>
      <t>(</t>
    </r>
    <r>
      <rPr>
        <sz val="12"/>
        <color theme="1"/>
        <rFont val="新細明體"/>
        <family val="1"/>
        <charset val="136"/>
      </rPr>
      <t>孫</t>
    </r>
    <r>
      <rPr>
        <sz val="12"/>
        <color theme="1"/>
        <rFont val="Calibri"/>
        <family val="2"/>
      </rPr>
      <t>)</t>
    </r>
    <r>
      <rPr>
        <sz val="12"/>
        <color theme="1"/>
        <rFont val="新細明體"/>
        <family val="1"/>
        <charset val="136"/>
      </rPr>
      <t>、慈氏留</t>
    </r>
    <r>
      <rPr>
        <sz val="12"/>
        <color theme="1"/>
        <rFont val="Calibri"/>
        <family val="2"/>
      </rPr>
      <t>(</t>
    </r>
    <r>
      <rPr>
        <sz val="12"/>
        <color theme="1"/>
        <rFont val="新細明體"/>
        <family val="1"/>
        <charset val="136"/>
      </rPr>
      <t>孫</t>
    </r>
    <r>
      <rPr>
        <sz val="12"/>
        <color theme="1"/>
        <rFont val="Calibri"/>
        <family val="2"/>
      </rPr>
      <t>)</t>
    </r>
  </si>
  <si>
    <r>
      <rPr>
        <sz val="12"/>
        <color theme="1"/>
        <rFont val="新細明體"/>
        <family val="1"/>
        <charset val="136"/>
      </rPr>
      <t>石墓誌「遼故盧龍軍節度使太師中書令北平王贈齊王天水趙公夫人故魏國夫人贈秦國夫人种氏合祔墓誌銘并序」</t>
    </r>
    <r>
      <rPr>
        <sz val="12"/>
        <color theme="1"/>
        <rFont val="Calibri"/>
        <family val="2"/>
      </rPr>
      <t>1(</t>
    </r>
    <r>
      <rPr>
        <sz val="12"/>
        <color theme="1"/>
        <rFont val="新細明體"/>
        <family val="1"/>
        <charset val="136"/>
      </rPr>
      <t>种氏</t>
    </r>
    <r>
      <rPr>
        <sz val="12"/>
        <color theme="1"/>
        <rFont val="Calibri"/>
        <family val="2"/>
      </rPr>
      <t>)</t>
    </r>
  </si>
  <si>
    <r>
      <rPr>
        <sz val="12"/>
        <color theme="1"/>
        <rFont val="新細明體"/>
        <family val="1"/>
        <charset val="136"/>
      </rPr>
      <t>盧龍軍節度使太師中書令北平王贈齊王</t>
    </r>
    <r>
      <rPr>
        <sz val="12"/>
        <color theme="1"/>
        <rFont val="Calibri"/>
        <family val="2"/>
      </rPr>
      <t>(</t>
    </r>
    <r>
      <rPr>
        <sz val="12"/>
        <color theme="1"/>
        <rFont val="新細明體"/>
        <family val="1"/>
        <charset val="136"/>
      </rPr>
      <t>趙德鈞</t>
    </r>
    <r>
      <rPr>
        <sz val="12"/>
        <color theme="1"/>
        <rFont val="Calibri"/>
        <family val="2"/>
      </rPr>
      <t>)</t>
    </r>
    <r>
      <rPr>
        <sz val="12"/>
        <color theme="1"/>
        <rFont val="新細明體"/>
        <family val="1"/>
        <charset val="136"/>
      </rPr>
      <t>、魏國夫人贈秦國夫人</t>
    </r>
    <r>
      <rPr>
        <sz val="12"/>
        <color theme="1"/>
        <rFont val="Calibri"/>
        <family val="2"/>
      </rPr>
      <t>(</t>
    </r>
    <r>
      <rPr>
        <sz val="12"/>
        <color theme="1"/>
        <rFont val="新細明體"/>
        <family val="1"/>
        <charset val="136"/>
      </rPr>
      <t>种氏</t>
    </r>
    <r>
      <rPr>
        <sz val="12"/>
        <color theme="1"/>
        <rFont val="Calibri"/>
        <family val="2"/>
      </rPr>
      <t>)</t>
    </r>
  </si>
  <si>
    <r>
      <rPr>
        <sz val="12"/>
        <color theme="1"/>
        <rFont val="新細明體"/>
        <family val="1"/>
        <charset val="136"/>
      </rPr>
      <t>北京市文物工作隊，〈北京南郊遼趙德鈞墓〉，《考古》，</t>
    </r>
    <r>
      <rPr>
        <sz val="12"/>
        <color theme="1"/>
        <rFont val="Calibri"/>
        <family val="2"/>
      </rPr>
      <t>1962</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246-253</t>
    </r>
    <r>
      <rPr>
        <sz val="12"/>
        <color theme="1"/>
        <rFont val="新細明體"/>
        <family val="1"/>
        <charset val="136"/>
      </rPr>
      <t>。</t>
    </r>
  </si>
  <si>
    <r>
      <rPr>
        <sz val="12"/>
        <color theme="1"/>
        <rFont val="新細明體"/>
        <family val="1"/>
        <charset val="136"/>
      </rPr>
      <t>北京市密雲縣城關鎮西北大唐莊遺址</t>
    </r>
    <r>
      <rPr>
        <sz val="12"/>
        <color theme="1"/>
        <rFont val="Calibri"/>
        <family val="2"/>
      </rPr>
      <t>M14</t>
    </r>
  </si>
  <si>
    <r>
      <rPr>
        <sz val="12"/>
        <color theme="1"/>
        <rFont val="新細明體"/>
        <family val="1"/>
        <charset val="136"/>
      </rPr>
      <t>葬於大康八年十二月十二日</t>
    </r>
  </si>
  <si>
    <t>?-1082</t>
  </si>
  <si>
    <r>
      <rPr>
        <sz val="12"/>
        <color theme="1"/>
        <rFont val="新細明體"/>
        <family val="1"/>
        <charset val="136"/>
      </rPr>
      <t>盝頂式墓誌</t>
    </r>
    <r>
      <rPr>
        <sz val="12"/>
        <color theme="1"/>
        <rFont val="Calibri"/>
        <family val="2"/>
      </rPr>
      <t>1(</t>
    </r>
    <r>
      <rPr>
        <sz val="12"/>
        <color theme="1"/>
        <rFont val="新細明體"/>
        <family val="1"/>
        <charset val="136"/>
      </rPr>
      <t>部分文字無法辨識</t>
    </r>
    <r>
      <rPr>
        <sz val="12"/>
        <color theme="1"/>
        <rFont val="Calibri"/>
        <family val="2"/>
      </rPr>
      <t>)</t>
    </r>
  </si>
  <si>
    <r>
      <rPr>
        <sz val="12"/>
        <color theme="1"/>
        <rFont val="新細明體"/>
        <family val="1"/>
        <charset val="136"/>
      </rPr>
      <t>尚書刑部郎中</t>
    </r>
  </si>
  <si>
    <r>
      <rPr>
        <sz val="12"/>
        <color theme="1"/>
        <rFont val="新細明體"/>
        <family val="1"/>
        <charset val="136"/>
      </rPr>
      <t>北京市文物研究所，《密雲大唐庄：白河流域古代墓葬發掘報告》，上海：上海古籍出版社，</t>
    </r>
    <r>
      <rPr>
        <sz val="12"/>
        <color theme="1"/>
        <rFont val="Calibri"/>
        <family val="2"/>
      </rPr>
      <t>2010</t>
    </r>
    <r>
      <rPr>
        <sz val="12"/>
        <color theme="1"/>
        <rFont val="新細明體"/>
        <family val="1"/>
        <charset val="136"/>
      </rPr>
      <t>。</t>
    </r>
  </si>
  <si>
    <r>
      <rPr>
        <sz val="12"/>
        <color theme="1"/>
        <rFont val="新細明體"/>
        <family val="1"/>
        <charset val="136"/>
      </rPr>
      <t>遼寧省阜新市關山遼墓</t>
    </r>
    <r>
      <rPr>
        <sz val="12"/>
        <color theme="1"/>
        <rFont val="Calibri"/>
        <family val="2"/>
      </rPr>
      <t>M1</t>
    </r>
  </si>
  <si>
    <r>
      <rPr>
        <sz val="12"/>
        <color theme="1"/>
        <rFont val="新細明體"/>
        <family val="1"/>
        <charset val="136"/>
      </rPr>
      <t>葬於遼太康元年</t>
    </r>
  </si>
  <si>
    <r>
      <rPr>
        <sz val="12"/>
        <color theme="1"/>
        <rFont val="新細明體"/>
        <family val="1"/>
        <charset val="136"/>
      </rPr>
      <t>蕭德溫</t>
    </r>
  </si>
  <si>
    <t>1031-1075(45)</t>
  </si>
  <si>
    <r>
      <rPr>
        <sz val="12"/>
        <color theme="1"/>
        <rFont val="新細明體"/>
        <family val="1"/>
        <charset val="136"/>
      </rPr>
      <t>蕭德溫兄弟家族墓地，蕭德恭</t>
    </r>
    <r>
      <rPr>
        <sz val="12"/>
        <color theme="1"/>
        <rFont val="Calibri"/>
        <family val="2"/>
      </rPr>
      <t>(</t>
    </r>
    <r>
      <rPr>
        <sz val="12"/>
        <color theme="1"/>
        <rFont val="新細明體"/>
        <family val="1"/>
        <charset val="136"/>
      </rPr>
      <t>弟，</t>
    </r>
    <r>
      <rPr>
        <sz val="12"/>
        <color theme="1"/>
        <rFont val="Calibri"/>
        <family val="2"/>
      </rPr>
      <t>T5821)</t>
    </r>
  </si>
  <si>
    <r>
      <rPr>
        <sz val="12"/>
        <color theme="1"/>
        <rFont val="新細明體"/>
        <family val="1"/>
        <charset val="136"/>
      </rPr>
      <t>墓誌「大遼國左金吾衛上將軍蕭公墓誌銘并序」</t>
    </r>
    <r>
      <rPr>
        <sz val="12"/>
        <color theme="1"/>
        <rFont val="Calibri"/>
        <family val="2"/>
      </rPr>
      <t>1</t>
    </r>
  </si>
  <si>
    <r>
      <rPr>
        <sz val="12"/>
        <color theme="1"/>
        <rFont val="新細明體"/>
        <family val="1"/>
        <charset val="136"/>
      </rPr>
      <t>左金吾衛上將軍</t>
    </r>
  </si>
  <si>
    <r>
      <rPr>
        <sz val="12"/>
        <color theme="1"/>
        <rFont val="新細明體"/>
        <family val="1"/>
        <charset val="136"/>
      </rPr>
      <t>遼寧省文物考古研究所，《關山遼墓》，北京：文物出版社，</t>
    </r>
    <r>
      <rPr>
        <sz val="12"/>
        <color theme="1"/>
        <rFont val="Calibri"/>
        <family val="2"/>
      </rPr>
      <t>2011</t>
    </r>
    <r>
      <rPr>
        <sz val="12"/>
        <color theme="1"/>
        <rFont val="新細明體"/>
        <family val="1"/>
        <charset val="136"/>
      </rPr>
      <t>。
李文信，〈遼瓷簡述〉，《文物》，</t>
    </r>
    <r>
      <rPr>
        <sz val="12"/>
        <color theme="1"/>
        <rFont val="Calibri"/>
        <family val="2"/>
      </rPr>
      <t>1958</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10-22</t>
    </r>
    <r>
      <rPr>
        <sz val="12"/>
        <color theme="1"/>
        <rFont val="新細明體"/>
        <family val="1"/>
        <charset val="136"/>
      </rPr>
      <t>。</t>
    </r>
  </si>
  <si>
    <r>
      <rPr>
        <sz val="12"/>
        <color theme="1"/>
        <rFont val="新細明體"/>
        <family val="1"/>
        <charset val="136"/>
      </rPr>
      <t>遼寧省阜新市關山遼墓</t>
    </r>
    <r>
      <rPr>
        <sz val="12"/>
        <color theme="1"/>
        <rFont val="Calibri"/>
        <family val="2"/>
      </rPr>
      <t>M2</t>
    </r>
  </si>
  <si>
    <r>
      <rPr>
        <sz val="12"/>
        <color theme="1"/>
        <rFont val="新細明體"/>
        <family val="1"/>
        <charset val="136"/>
      </rPr>
      <t>葬於遼咸雍九年十一月二十一日</t>
    </r>
    <r>
      <rPr>
        <sz val="12"/>
        <color theme="1"/>
        <rFont val="Calibri"/>
        <family val="2"/>
      </rPr>
      <t>(</t>
    </r>
    <r>
      <rPr>
        <sz val="12"/>
        <color theme="1"/>
        <rFont val="新細明體"/>
        <family val="1"/>
        <charset val="136"/>
      </rPr>
      <t>蕭德恭</t>
    </r>
    <r>
      <rPr>
        <sz val="12"/>
        <color theme="1"/>
        <rFont val="Calibri"/>
        <family val="2"/>
      </rPr>
      <t>)</t>
    </r>
    <r>
      <rPr>
        <sz val="12"/>
        <color theme="1"/>
        <rFont val="新細明體"/>
        <family val="1"/>
        <charset val="136"/>
      </rPr>
      <t>、葬於遼乾統十年閏八月十九日</t>
    </r>
    <r>
      <rPr>
        <sz val="12"/>
        <color theme="1"/>
        <rFont val="Calibri"/>
        <family val="2"/>
      </rPr>
      <t>(</t>
    </r>
    <r>
      <rPr>
        <sz val="12"/>
        <color theme="1"/>
        <rFont val="新細明體"/>
        <family val="1"/>
        <charset val="136"/>
      </rPr>
      <t>耶律氏</t>
    </r>
    <r>
      <rPr>
        <sz val="12"/>
        <color theme="1"/>
        <rFont val="Calibri"/>
        <family val="2"/>
      </rPr>
      <t>)</t>
    </r>
  </si>
  <si>
    <r>
      <rPr>
        <sz val="12"/>
        <color theme="1"/>
        <rFont val="新細明體"/>
        <family val="1"/>
        <charset val="136"/>
      </rPr>
      <t>蕭德恭、耶律氏</t>
    </r>
  </si>
  <si>
    <r>
      <t>1036-1073(38)(</t>
    </r>
    <r>
      <rPr>
        <sz val="12"/>
        <color theme="1"/>
        <rFont val="新細明體"/>
        <family val="1"/>
        <charset val="136"/>
      </rPr>
      <t>蕭德恭</t>
    </r>
    <r>
      <rPr>
        <sz val="12"/>
        <color theme="1"/>
        <rFont val="Calibri"/>
        <family val="2"/>
      </rPr>
      <t>)</t>
    </r>
    <r>
      <rPr>
        <sz val="12"/>
        <color theme="1"/>
        <rFont val="新細明體"/>
        <family val="1"/>
        <charset val="136"/>
      </rPr>
      <t>、</t>
    </r>
    <r>
      <rPr>
        <sz val="12"/>
        <color theme="1"/>
        <rFont val="Calibri"/>
        <family val="2"/>
      </rPr>
      <t>1042-1110(69)(</t>
    </r>
    <r>
      <rPr>
        <sz val="12"/>
        <color theme="1"/>
        <rFont val="新細明體"/>
        <family val="1"/>
        <charset val="136"/>
      </rPr>
      <t>耶律氏</t>
    </r>
    <r>
      <rPr>
        <sz val="12"/>
        <color theme="1"/>
        <rFont val="Calibri"/>
        <family val="2"/>
      </rPr>
      <t>)</t>
    </r>
  </si>
  <si>
    <r>
      <rPr>
        <sz val="12"/>
        <color theme="1"/>
        <rFont val="新細明體"/>
        <family val="1"/>
        <charset val="136"/>
      </rPr>
      <t>蕭德溫兄弟家族墓地，蕭德溫</t>
    </r>
    <r>
      <rPr>
        <sz val="12"/>
        <color theme="1"/>
        <rFont val="Calibri"/>
        <family val="2"/>
      </rPr>
      <t>(</t>
    </r>
    <r>
      <rPr>
        <sz val="12"/>
        <color theme="1"/>
        <rFont val="新細明體"/>
        <family val="1"/>
        <charset val="136"/>
      </rPr>
      <t>兄，</t>
    </r>
    <r>
      <rPr>
        <sz val="12"/>
        <color theme="1"/>
        <rFont val="Calibri"/>
        <family val="2"/>
      </rPr>
      <t>T5820)</t>
    </r>
  </si>
  <si>
    <r>
      <rPr>
        <sz val="12"/>
        <color theme="1"/>
        <rFont val="新細明體"/>
        <family val="1"/>
        <charset val="136"/>
      </rPr>
      <t>灰細砂岩石墓誌並蓋「忠正軍節度留後銀青崇祿大夫檢校司空使持節壽州諸軍事壽州刺史兼侍御史上騎都尉蘭陵縣開國子食邑五百戶蕭公妻墓誌銘并序」、「忠正軍節度留後銀青崇祿大夫檢校司空使持節壽州諸軍事壽州刺史兼侍御史上騎都尉蘭陵縣開國子食邑五百戶蕭公墓誌銘并序」</t>
    </r>
    <r>
      <rPr>
        <sz val="12"/>
        <color theme="1"/>
        <rFont val="Calibri"/>
        <family val="2"/>
      </rPr>
      <t>1</t>
    </r>
  </si>
  <si>
    <r>
      <rPr>
        <sz val="12"/>
        <color theme="1"/>
        <rFont val="新細明體"/>
        <family val="1"/>
        <charset val="136"/>
      </rPr>
      <t>忠正軍節度留後</t>
    </r>
  </si>
  <si>
    <r>
      <rPr>
        <sz val="12"/>
        <color theme="1"/>
        <rFont val="新細明體"/>
        <family val="1"/>
        <charset val="136"/>
      </rPr>
      <t>遼寧省文物考古研究所，《關山遼墓》，北京：文物出版社，</t>
    </r>
    <r>
      <rPr>
        <sz val="12"/>
        <color theme="1"/>
        <rFont val="Calibri"/>
        <family val="2"/>
      </rPr>
      <t>2011</t>
    </r>
    <r>
      <rPr>
        <sz val="12"/>
        <color theme="1"/>
        <rFont val="新細明體"/>
        <family val="1"/>
        <charset val="136"/>
      </rPr>
      <t>。</t>
    </r>
  </si>
  <si>
    <r>
      <rPr>
        <sz val="12"/>
        <color theme="1"/>
        <rFont val="新細明體"/>
        <family val="1"/>
        <charset val="136"/>
      </rPr>
      <t>遼寧省阜新市關山遼墓</t>
    </r>
    <r>
      <rPr>
        <sz val="12"/>
        <color theme="1"/>
        <rFont val="Calibri"/>
        <family val="2"/>
      </rPr>
      <t>M3</t>
    </r>
  </si>
  <si>
    <r>
      <rPr>
        <sz val="12"/>
        <color theme="1"/>
        <rFont val="新細明體"/>
        <family val="1"/>
        <charset val="136"/>
      </rPr>
      <t>葬於遼咸雍四年八月</t>
    </r>
  </si>
  <si>
    <r>
      <rPr>
        <sz val="12"/>
        <color theme="1"/>
        <rFont val="新細明體"/>
        <family val="1"/>
        <charset val="136"/>
      </rPr>
      <t>蕭知行、不明</t>
    </r>
  </si>
  <si>
    <r>
      <t>1025-1068(44)(</t>
    </r>
    <r>
      <rPr>
        <sz val="12"/>
        <color theme="1"/>
        <rFont val="新細明體"/>
        <family val="1"/>
        <charset val="136"/>
      </rPr>
      <t>蕭知行</t>
    </r>
    <r>
      <rPr>
        <sz val="12"/>
        <color theme="1"/>
        <rFont val="Calibri"/>
        <family val="2"/>
      </rPr>
      <t>)</t>
    </r>
    <r>
      <rPr>
        <sz val="12"/>
        <color theme="1"/>
        <rFont val="新細明體"/>
        <family val="1"/>
        <charset val="136"/>
      </rPr>
      <t>、不明</t>
    </r>
  </si>
  <si>
    <r>
      <rPr>
        <sz val="12"/>
        <color theme="1"/>
        <rFont val="新細明體"/>
        <family val="1"/>
        <charset val="136"/>
      </rPr>
      <t>蕭德溫兄弟家族墓地</t>
    </r>
  </si>
  <si>
    <r>
      <rPr>
        <sz val="12"/>
        <color theme="1"/>
        <rFont val="新細明體"/>
        <family val="1"/>
        <charset val="136"/>
      </rPr>
      <t>灰黃粗砂岩石墓誌並蓋「大遼國舅故防禦使蕭公墓誌銘并序」</t>
    </r>
    <r>
      <rPr>
        <sz val="12"/>
        <color theme="1"/>
        <rFont val="Calibri"/>
        <family val="2"/>
      </rPr>
      <t>1</t>
    </r>
  </si>
  <si>
    <r>
      <rPr>
        <sz val="12"/>
        <color theme="1"/>
        <rFont val="新細明體"/>
        <family val="1"/>
        <charset val="136"/>
      </rPr>
      <t>防禦使</t>
    </r>
  </si>
  <si>
    <r>
      <rPr>
        <sz val="12"/>
        <color theme="1"/>
        <rFont val="新細明體"/>
        <family val="1"/>
        <charset val="136"/>
      </rPr>
      <t>遼寧省阜新市關山遼墓</t>
    </r>
    <r>
      <rPr>
        <sz val="12"/>
        <color theme="1"/>
        <rFont val="Calibri"/>
        <family val="2"/>
      </rPr>
      <t>M4</t>
    </r>
  </si>
  <si>
    <r>
      <rPr>
        <sz val="12"/>
        <color theme="1"/>
        <rFont val="新細明體"/>
        <family val="1"/>
        <charset val="136"/>
      </rPr>
      <t>葬於遼重熙十四年</t>
    </r>
  </si>
  <si>
    <r>
      <rPr>
        <sz val="12"/>
        <color theme="1"/>
        <rFont val="新細明體"/>
        <family val="1"/>
        <charset val="136"/>
      </rPr>
      <t>蕭和、耶律氏</t>
    </r>
  </si>
  <si>
    <r>
      <rPr>
        <sz val="12"/>
        <color theme="1"/>
        <rFont val="新細明體"/>
        <family val="1"/>
        <charset val="136"/>
      </rPr>
      <t>不明</t>
    </r>
    <r>
      <rPr>
        <sz val="12"/>
        <color theme="1"/>
        <rFont val="Calibri"/>
        <family val="2"/>
      </rPr>
      <t>(</t>
    </r>
    <r>
      <rPr>
        <sz val="12"/>
        <color theme="1"/>
        <rFont val="新細明體"/>
        <family val="1"/>
        <charset val="136"/>
      </rPr>
      <t>蕭和</t>
    </r>
    <r>
      <rPr>
        <sz val="12"/>
        <color theme="1"/>
        <rFont val="Calibri"/>
        <family val="2"/>
      </rPr>
      <t>)</t>
    </r>
    <r>
      <rPr>
        <sz val="12"/>
        <color theme="1"/>
        <rFont val="新細明體"/>
        <family val="1"/>
        <charset val="136"/>
      </rPr>
      <t>、</t>
    </r>
    <r>
      <rPr>
        <sz val="12"/>
        <color theme="1"/>
        <rFont val="Calibri"/>
        <family val="2"/>
      </rPr>
      <t>957-1045(89)(</t>
    </r>
    <r>
      <rPr>
        <sz val="12"/>
        <color theme="1"/>
        <rFont val="新細明體"/>
        <family val="1"/>
        <charset val="136"/>
      </rPr>
      <t>耶律氏</t>
    </r>
    <r>
      <rPr>
        <sz val="12"/>
        <color theme="1"/>
        <rFont val="Calibri"/>
        <family val="2"/>
      </rPr>
      <t>)</t>
    </r>
  </si>
  <si>
    <r>
      <rPr>
        <sz val="12"/>
        <color theme="1"/>
        <rFont val="新細明體"/>
        <family val="1"/>
        <charset val="136"/>
      </rPr>
      <t>蕭和家族墓地</t>
    </r>
  </si>
  <si>
    <r>
      <rPr>
        <sz val="12"/>
        <color theme="1"/>
        <rFont val="新細明體"/>
        <family val="1"/>
        <charset val="136"/>
      </rPr>
      <t>方形石墓誌「故晉國王妃故秦國太妃耶律氏墓誌銘并序</t>
    </r>
    <r>
      <rPr>
        <sz val="12"/>
        <color theme="1"/>
        <rFont val="Calibri"/>
        <family val="2"/>
      </rPr>
      <t>...</t>
    </r>
    <r>
      <rPr>
        <sz val="12"/>
        <color theme="1"/>
        <rFont val="新細明體"/>
        <family val="1"/>
        <charset val="136"/>
      </rPr>
      <t>閏五月十二日薨</t>
    </r>
    <r>
      <rPr>
        <sz val="12"/>
        <color theme="1"/>
        <rFont val="Calibri"/>
        <family val="2"/>
      </rPr>
      <t>...</t>
    </r>
    <r>
      <rPr>
        <sz val="12"/>
        <color theme="1"/>
        <rFont val="新細明體"/>
        <family val="1"/>
        <charset val="136"/>
      </rPr>
      <t>享年八十有九</t>
    </r>
    <r>
      <rPr>
        <sz val="12"/>
        <color theme="1"/>
        <rFont val="Calibri"/>
        <family val="2"/>
      </rPr>
      <t>...</t>
    </r>
    <r>
      <rPr>
        <sz val="12"/>
        <color theme="1"/>
        <rFont val="新細明體"/>
        <family val="1"/>
        <charset val="136"/>
      </rPr>
      <t>以其年秋□月二十七日，啟先王之墳合祔焉，禮也</t>
    </r>
    <r>
      <rPr>
        <sz val="12"/>
        <color theme="1"/>
        <rFont val="Calibri"/>
        <family val="2"/>
      </rPr>
      <t>...</t>
    </r>
    <r>
      <rPr>
        <sz val="12"/>
        <color theme="1"/>
        <rFont val="新細明體"/>
        <family val="1"/>
        <charset val="136"/>
      </rPr>
      <t>」</t>
    </r>
    <r>
      <rPr>
        <sz val="12"/>
        <color theme="1"/>
        <rFont val="Calibri"/>
        <family val="2"/>
      </rPr>
      <t>1</t>
    </r>
  </si>
  <si>
    <r>
      <rPr>
        <sz val="12"/>
        <color theme="1"/>
        <rFont val="新細明體"/>
        <family val="1"/>
        <charset val="136"/>
      </rPr>
      <t>中書令</t>
    </r>
    <r>
      <rPr>
        <sz val="12"/>
        <color theme="1"/>
        <rFont val="Calibri"/>
        <family val="2"/>
      </rPr>
      <t>(</t>
    </r>
    <r>
      <rPr>
        <sz val="12"/>
        <color theme="1"/>
        <rFont val="新細明體"/>
        <family val="1"/>
        <charset val="136"/>
      </rPr>
      <t>蕭和</t>
    </r>
    <r>
      <rPr>
        <sz val="12"/>
        <color theme="1"/>
        <rFont val="Calibri"/>
        <family val="2"/>
      </rPr>
      <t>)</t>
    </r>
    <r>
      <rPr>
        <sz val="12"/>
        <color theme="1"/>
        <rFont val="新細明體"/>
        <family val="1"/>
        <charset val="136"/>
      </rPr>
      <t>、晉國王妃秦國太妃</t>
    </r>
    <r>
      <rPr>
        <sz val="12"/>
        <color theme="1"/>
        <rFont val="Calibri"/>
        <family val="2"/>
      </rPr>
      <t>(</t>
    </r>
    <r>
      <rPr>
        <sz val="12"/>
        <color theme="1"/>
        <rFont val="新細明體"/>
        <family val="1"/>
        <charset val="136"/>
      </rPr>
      <t>耶律氏</t>
    </r>
    <r>
      <rPr>
        <sz val="12"/>
        <color theme="1"/>
        <rFont val="Calibri"/>
        <family val="2"/>
      </rPr>
      <t>)</t>
    </r>
  </si>
  <si>
    <r>
      <rPr>
        <sz val="12"/>
        <color theme="1"/>
        <rFont val="新細明體"/>
        <family val="1"/>
        <charset val="136"/>
      </rPr>
      <t>遼寧省文物考古研究所，《關山遼墓》，北京：文物出版社，</t>
    </r>
    <r>
      <rPr>
        <sz val="12"/>
        <color theme="1"/>
        <rFont val="Calibri"/>
        <family val="2"/>
      </rPr>
      <t>2011</t>
    </r>
    <r>
      <rPr>
        <sz val="12"/>
        <color theme="1"/>
        <rFont val="新細明體"/>
        <family val="1"/>
        <charset val="136"/>
      </rPr>
      <t>。
萬雄飛、郭天剛、海勇，〈阜新遼蕭和墓發掘簡報〉，《文物》，</t>
    </r>
    <r>
      <rPr>
        <sz val="12"/>
        <color theme="1"/>
        <rFont val="Calibri"/>
        <family val="2"/>
      </rPr>
      <t>2005</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33-50</t>
    </r>
    <r>
      <rPr>
        <sz val="12"/>
        <color theme="1"/>
        <rFont val="新細明體"/>
        <family val="1"/>
        <charset val="136"/>
      </rPr>
      <t>。
萬雄飛，〈遼秦國太妃晉國王妃墓誌考〉，《文物》，</t>
    </r>
    <r>
      <rPr>
        <sz val="12"/>
        <color theme="1"/>
        <rFont val="Calibri"/>
        <family val="2"/>
      </rPr>
      <t>2005</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88-96</t>
    </r>
    <r>
      <rPr>
        <sz val="12"/>
        <color theme="1"/>
        <rFont val="新細明體"/>
        <family val="1"/>
        <charset val="136"/>
      </rPr>
      <t>。</t>
    </r>
  </si>
  <si>
    <r>
      <rPr>
        <sz val="12"/>
        <color theme="1"/>
        <rFont val="新細明體"/>
        <family val="1"/>
        <charset val="136"/>
      </rPr>
      <t>遼寧省阜新市關山遼墓</t>
    </r>
    <r>
      <rPr>
        <sz val="12"/>
        <color theme="1"/>
        <rFont val="Calibri"/>
        <family val="2"/>
      </rPr>
      <t>M9</t>
    </r>
  </si>
  <si>
    <r>
      <rPr>
        <sz val="12"/>
        <color theme="1"/>
        <rFont val="新細明體"/>
        <family val="1"/>
        <charset val="136"/>
      </rPr>
      <t>葬於遼乾統七年</t>
    </r>
  </si>
  <si>
    <r>
      <rPr>
        <sz val="12"/>
        <color theme="1"/>
        <rFont val="新細明體"/>
        <family val="1"/>
        <charset val="136"/>
      </rPr>
      <t>蕭知微、耶律氏</t>
    </r>
  </si>
  <si>
    <r>
      <t>1019-1069(51)(</t>
    </r>
    <r>
      <rPr>
        <sz val="12"/>
        <color theme="1"/>
        <rFont val="新細明體"/>
        <family val="1"/>
        <charset val="136"/>
      </rPr>
      <t>蕭知微</t>
    </r>
    <r>
      <rPr>
        <sz val="12"/>
        <color theme="1"/>
        <rFont val="Calibri"/>
        <family val="2"/>
      </rPr>
      <t>)</t>
    </r>
    <r>
      <rPr>
        <sz val="12"/>
        <color theme="1"/>
        <rFont val="新細明體"/>
        <family val="1"/>
        <charset val="136"/>
      </rPr>
      <t>、</t>
    </r>
    <r>
      <rPr>
        <sz val="12"/>
        <color theme="1"/>
        <rFont val="Calibri"/>
        <family val="2"/>
      </rPr>
      <t>1019-1106(88)(</t>
    </r>
    <r>
      <rPr>
        <sz val="12"/>
        <color theme="1"/>
        <rFont val="新細明體"/>
        <family val="1"/>
        <charset val="136"/>
      </rPr>
      <t>耶律氏</t>
    </r>
    <r>
      <rPr>
        <sz val="12"/>
        <color theme="1"/>
        <rFont val="Calibri"/>
        <family val="2"/>
      </rPr>
      <t>)</t>
    </r>
  </si>
  <si>
    <r>
      <rPr>
        <sz val="12"/>
        <color theme="1"/>
        <rFont val="新細明體"/>
        <family val="1"/>
        <charset val="136"/>
      </rPr>
      <t>蕭和家族墓地、遼皇室</t>
    </r>
  </si>
  <si>
    <r>
      <rPr>
        <sz val="12"/>
        <color theme="1"/>
        <rFont val="新細明體"/>
        <family val="1"/>
        <charset val="136"/>
      </rPr>
      <t>褐細砂岩墓誌並蓋「梁國太妃耶律氏誌銘</t>
    </r>
    <r>
      <rPr>
        <sz val="12"/>
        <color theme="1"/>
        <rFont val="Calibri"/>
        <family val="2"/>
      </rPr>
      <t>(</t>
    </r>
    <r>
      <rPr>
        <sz val="12"/>
        <color theme="1"/>
        <rFont val="新細明體"/>
        <family val="1"/>
        <charset val="136"/>
      </rPr>
      <t>蓋</t>
    </r>
    <r>
      <rPr>
        <sz val="12"/>
        <color theme="1"/>
        <rFont val="Calibri"/>
        <family val="2"/>
      </rPr>
      <t>)</t>
    </r>
    <r>
      <rPr>
        <sz val="12"/>
        <color theme="1"/>
        <rFont val="新細明體"/>
        <family val="1"/>
        <charset val="136"/>
      </rPr>
      <t>」</t>
    </r>
    <r>
      <rPr>
        <sz val="12"/>
        <color theme="1"/>
        <rFont val="Calibri"/>
        <family val="2"/>
      </rPr>
      <t>1(</t>
    </r>
    <r>
      <rPr>
        <sz val="12"/>
        <color theme="1"/>
        <rFont val="新細明體"/>
        <family val="1"/>
        <charset val="136"/>
      </rPr>
      <t>出土於北耳室，雙語：夫誌文為契丹小字，妻誌文為漢文</t>
    </r>
    <r>
      <rPr>
        <sz val="12"/>
        <color theme="1"/>
        <rFont val="Calibri"/>
        <family val="2"/>
      </rPr>
      <t>)</t>
    </r>
  </si>
  <si>
    <r>
      <rPr>
        <sz val="12"/>
        <color theme="1"/>
        <rFont val="新細明體"/>
        <family val="1"/>
        <charset val="136"/>
      </rPr>
      <t>梁國王、梁國太妃</t>
    </r>
  </si>
  <si>
    <r>
      <rPr>
        <sz val="12"/>
        <color theme="1"/>
        <rFont val="新細明體"/>
        <family val="1"/>
        <charset val="136"/>
      </rPr>
      <t>遼寧省錦州市北鎮市富屯村洪家街</t>
    </r>
    <r>
      <rPr>
        <sz val="12"/>
        <color theme="1"/>
        <rFont val="Calibri"/>
        <family val="2"/>
      </rPr>
      <t>M2</t>
    </r>
  </si>
  <si>
    <r>
      <rPr>
        <sz val="12"/>
        <color theme="1"/>
        <rFont val="新細明體"/>
        <family val="1"/>
        <charset val="136"/>
      </rPr>
      <t>葬於壽昌二年</t>
    </r>
  </si>
  <si>
    <r>
      <rPr>
        <sz val="12"/>
        <color theme="1"/>
        <rFont val="新細明體"/>
        <family val="1"/>
        <charset val="136"/>
      </rPr>
      <t>耶律弘禮</t>
    </r>
  </si>
  <si>
    <t>1045-1096(52)</t>
  </si>
  <si>
    <r>
      <rPr>
        <sz val="12"/>
        <color theme="1"/>
        <rFont val="新細明體"/>
        <family val="1"/>
        <charset val="136"/>
      </rPr>
      <t>遼皇室、耶律隆裕</t>
    </r>
    <r>
      <rPr>
        <sz val="12"/>
        <color theme="1"/>
        <rFont val="Calibri"/>
        <family val="2"/>
      </rPr>
      <t>(</t>
    </r>
    <r>
      <rPr>
        <sz val="12"/>
        <color theme="1"/>
        <rFont val="新細明體"/>
        <family val="1"/>
        <charset val="136"/>
      </rPr>
      <t>祖父</t>
    </r>
    <r>
      <rPr>
        <sz val="12"/>
        <color theme="1"/>
        <rFont val="Calibri"/>
        <family val="2"/>
      </rPr>
      <t>)</t>
    </r>
    <r>
      <rPr>
        <sz val="12"/>
        <color theme="1"/>
        <rFont val="新細明體"/>
        <family val="1"/>
        <charset val="136"/>
      </rPr>
      <t>、耶律宗熙</t>
    </r>
    <r>
      <rPr>
        <sz val="12"/>
        <color theme="1"/>
        <rFont val="Calibri"/>
        <family val="2"/>
      </rPr>
      <t>(</t>
    </r>
    <r>
      <rPr>
        <sz val="12"/>
        <color theme="1"/>
        <rFont val="新細明體"/>
        <family val="1"/>
        <charset val="136"/>
      </rPr>
      <t>父</t>
    </r>
    <r>
      <rPr>
        <sz val="12"/>
        <color theme="1"/>
        <rFont val="Calibri"/>
        <family val="2"/>
      </rPr>
      <t>)</t>
    </r>
    <r>
      <rPr>
        <sz val="12"/>
        <color theme="1"/>
        <rFont val="新細明體"/>
        <family val="1"/>
        <charset val="136"/>
      </rPr>
      <t>、耶律弘仁</t>
    </r>
    <r>
      <rPr>
        <sz val="12"/>
        <color theme="1"/>
        <rFont val="Calibri"/>
        <family val="2"/>
      </rPr>
      <t>(</t>
    </r>
    <r>
      <rPr>
        <sz val="12"/>
        <color theme="1"/>
        <rFont val="新細明體"/>
        <family val="1"/>
        <charset val="136"/>
      </rPr>
      <t>兄，</t>
    </r>
    <r>
      <rPr>
        <sz val="12"/>
        <color theme="1"/>
        <rFont val="Calibri"/>
        <family val="2"/>
      </rPr>
      <t>T7454)</t>
    </r>
    <r>
      <rPr>
        <sz val="12"/>
        <color theme="1"/>
        <rFont val="新細明體"/>
        <family val="1"/>
        <charset val="136"/>
      </rPr>
      <t>、耶律弘義</t>
    </r>
    <r>
      <rPr>
        <sz val="12"/>
        <color theme="1"/>
        <rFont val="Calibri"/>
        <family val="2"/>
      </rPr>
      <t>(</t>
    </r>
    <r>
      <rPr>
        <sz val="12"/>
        <color theme="1"/>
        <rFont val="新細明體"/>
        <family val="1"/>
        <charset val="136"/>
      </rPr>
      <t>兄，</t>
    </r>
    <r>
      <rPr>
        <sz val="12"/>
        <color theme="1"/>
        <rFont val="Calibri"/>
        <family val="2"/>
      </rPr>
      <t>T7356)</t>
    </r>
    <r>
      <rPr>
        <sz val="12"/>
        <color theme="1"/>
        <rFont val="新細明體"/>
        <family val="1"/>
        <charset val="136"/>
      </rPr>
      <t>、韓氏家族墓地、韓德讓</t>
    </r>
    <r>
      <rPr>
        <sz val="12"/>
        <color theme="1"/>
        <rFont val="Calibri"/>
        <family val="2"/>
      </rPr>
      <t>(</t>
    </r>
    <r>
      <rPr>
        <sz val="12"/>
        <color theme="1"/>
        <rFont val="新細明體"/>
        <family val="1"/>
        <charset val="136"/>
      </rPr>
      <t>過繼父，</t>
    </r>
    <r>
      <rPr>
        <sz val="12"/>
        <color theme="1"/>
        <rFont val="Calibri"/>
        <family val="2"/>
      </rPr>
      <t>T7113)</t>
    </r>
  </si>
  <si>
    <r>
      <rPr>
        <sz val="12"/>
        <color theme="1"/>
        <rFont val="新細明體"/>
        <family val="1"/>
        <charset val="136"/>
      </rPr>
      <t>石墓誌並蓋「故耶律公墓誌</t>
    </r>
    <r>
      <rPr>
        <sz val="12"/>
        <color theme="1"/>
        <rFont val="Calibri"/>
        <family val="2"/>
      </rPr>
      <t>/</t>
    </r>
    <r>
      <rPr>
        <sz val="12"/>
        <color theme="1"/>
        <rFont val="新細明體"/>
        <family val="1"/>
        <charset val="136"/>
      </rPr>
      <t>大遼大橫帳耶律公墓誌銘并序」</t>
    </r>
    <r>
      <rPr>
        <sz val="12"/>
        <color theme="1"/>
        <rFont val="Calibri"/>
        <family val="2"/>
      </rPr>
      <t>1</t>
    </r>
  </si>
  <si>
    <r>
      <rPr>
        <sz val="12"/>
        <color theme="1"/>
        <rFont val="新細明體"/>
        <family val="1"/>
        <charset val="136"/>
      </rPr>
      <t>大橫帳</t>
    </r>
  </si>
  <si>
    <r>
      <rPr>
        <sz val="12"/>
        <color theme="1"/>
        <rFont val="新細明體"/>
        <family val="1"/>
        <charset val="136"/>
      </rPr>
      <t>遼寧省文物考古研究所、錦州市文物考古研究所、北鎮市文物處，〈遼寧北鎮市遼代耶律弘禮墓發掘簡報〉，《考古》，</t>
    </r>
    <r>
      <rPr>
        <sz val="12"/>
        <color theme="1"/>
        <rFont val="Calibri"/>
        <family val="2"/>
      </rPr>
      <t>2018</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40-57</t>
    </r>
    <r>
      <rPr>
        <sz val="12"/>
        <color theme="1"/>
        <rFont val="新細明體"/>
        <family val="1"/>
        <charset val="136"/>
      </rPr>
      <t>。
萬雄飛、司偉偉，〈遼代耶律弘禮墓誌考釋〉，《考古》，</t>
    </r>
    <r>
      <rPr>
        <sz val="12"/>
        <color theme="1"/>
        <rFont val="Calibri"/>
        <family val="2"/>
      </rPr>
      <t>2018</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115-120</t>
    </r>
    <r>
      <rPr>
        <sz val="12"/>
        <color theme="1"/>
        <rFont val="新細明體"/>
        <family val="1"/>
        <charset val="136"/>
      </rPr>
      <t>。</t>
    </r>
  </si>
  <si>
    <r>
      <rPr>
        <sz val="12"/>
        <color theme="1"/>
        <rFont val="新細明體"/>
        <family val="1"/>
        <charset val="136"/>
      </rPr>
      <t>遼寧省朝陽縣黃道營子村</t>
    </r>
  </si>
  <si>
    <r>
      <rPr>
        <sz val="12"/>
        <color theme="1"/>
        <rFont val="新細明體"/>
        <family val="1"/>
        <charset val="136"/>
      </rPr>
      <t>葬於保寧六年閏十月十一日</t>
    </r>
  </si>
  <si>
    <r>
      <rPr>
        <sz val="12"/>
        <color theme="1"/>
        <rFont val="新細明體"/>
        <family val="1"/>
        <charset val="136"/>
      </rPr>
      <t>石重貴</t>
    </r>
  </si>
  <si>
    <t>914-974(61)</t>
  </si>
  <si>
    <r>
      <rPr>
        <sz val="12"/>
        <color theme="1"/>
        <rFont val="新細明體"/>
        <family val="1"/>
        <charset val="136"/>
      </rPr>
      <t>李氏</t>
    </r>
    <r>
      <rPr>
        <sz val="12"/>
        <color theme="1"/>
        <rFont val="Calibri"/>
        <family val="2"/>
      </rPr>
      <t>(</t>
    </r>
    <r>
      <rPr>
        <sz val="12"/>
        <color theme="1"/>
        <rFont val="新細明體"/>
        <family val="1"/>
        <charset val="136"/>
      </rPr>
      <t>嫡母，</t>
    </r>
    <r>
      <rPr>
        <sz val="12"/>
        <color theme="1"/>
        <rFont val="Calibri"/>
        <family val="2"/>
      </rPr>
      <t>T7102)</t>
    </r>
    <r>
      <rPr>
        <sz val="12"/>
        <color theme="1"/>
        <rFont val="新細明體"/>
        <family val="1"/>
        <charset val="136"/>
      </rPr>
      <t>、安氏</t>
    </r>
    <r>
      <rPr>
        <sz val="12"/>
        <color theme="1"/>
        <rFont val="Calibri"/>
        <family val="2"/>
      </rPr>
      <t>(</t>
    </r>
    <r>
      <rPr>
        <sz val="12"/>
        <color theme="1"/>
        <rFont val="新細明體"/>
        <family val="1"/>
        <charset val="136"/>
      </rPr>
      <t>生母，</t>
    </r>
    <r>
      <rPr>
        <sz val="12"/>
        <color theme="1"/>
        <rFont val="Calibri"/>
        <family val="2"/>
      </rPr>
      <t>T7103)</t>
    </r>
  </si>
  <si>
    <r>
      <rPr>
        <sz val="12"/>
        <color theme="1"/>
        <rFont val="新細明體"/>
        <family val="1"/>
        <charset val="136"/>
      </rPr>
      <t>墓誌「大契丹國故晉王墓誌銘并序」</t>
    </r>
    <r>
      <rPr>
        <sz val="12"/>
        <color theme="1"/>
        <rFont val="Calibri"/>
        <family val="2"/>
      </rPr>
      <t>1</t>
    </r>
  </si>
  <si>
    <r>
      <rPr>
        <sz val="12"/>
        <color theme="1"/>
        <rFont val="新細明體"/>
        <family val="1"/>
        <charset val="136"/>
      </rPr>
      <t>晉王</t>
    </r>
  </si>
  <si>
    <t>Others</t>
  </si>
  <si>
    <r>
      <rPr>
        <sz val="12"/>
        <color theme="1"/>
        <rFont val="新細明體"/>
        <family val="1"/>
        <charset val="136"/>
      </rPr>
      <t>首都博物館編，〈石重貴墓誌銘〉，收入《大遼五京：內蒙古出土文物暨遼南京建城</t>
    </r>
    <r>
      <rPr>
        <sz val="12"/>
        <color theme="1"/>
        <rFont val="Calibri"/>
        <family val="2"/>
      </rPr>
      <t>1080</t>
    </r>
    <r>
      <rPr>
        <sz val="12"/>
        <color theme="1"/>
        <rFont val="新細明體"/>
        <family val="1"/>
        <charset val="136"/>
      </rPr>
      <t>年展》，北京：文物出版社，</t>
    </r>
    <r>
      <rPr>
        <sz val="12"/>
        <color theme="1"/>
        <rFont val="Calibri"/>
        <family val="2"/>
      </rPr>
      <t>2018</t>
    </r>
    <r>
      <rPr>
        <sz val="12"/>
        <color theme="1"/>
        <rFont val="新細明體"/>
        <family val="1"/>
        <charset val="136"/>
      </rPr>
      <t>，頁</t>
    </r>
    <r>
      <rPr>
        <sz val="12"/>
        <color theme="1"/>
        <rFont val="Calibri"/>
        <family val="2"/>
      </rPr>
      <t>144-145</t>
    </r>
    <r>
      <rPr>
        <sz val="12"/>
        <color theme="1"/>
        <rFont val="新細明體"/>
        <family val="1"/>
        <charset val="136"/>
      </rPr>
      <t>。</t>
    </r>
  </si>
  <si>
    <r>
      <rPr>
        <sz val="12"/>
        <color theme="1"/>
        <rFont val="新細明體"/>
        <family val="1"/>
        <charset val="136"/>
      </rPr>
      <t>河北省承德市平泉縣北五十家子鎮八王溝自然村</t>
    </r>
    <r>
      <rPr>
        <sz val="12"/>
        <color theme="1"/>
        <rFont val="Calibri"/>
        <family val="2"/>
      </rPr>
      <t>M1</t>
    </r>
  </si>
  <si>
    <r>
      <rPr>
        <sz val="12"/>
        <color theme="1"/>
        <rFont val="新細明體"/>
        <family val="1"/>
        <charset val="136"/>
      </rPr>
      <t>葬於重熙十五年二月壬子朔二十一日壬申</t>
    </r>
    <r>
      <rPr>
        <sz val="12"/>
        <color theme="1"/>
        <rFont val="Calibri"/>
        <family val="2"/>
      </rPr>
      <t>(</t>
    </r>
    <r>
      <rPr>
        <sz val="12"/>
        <color theme="1"/>
        <rFont val="新細明體"/>
        <family val="1"/>
        <charset val="136"/>
      </rPr>
      <t>耶律燕哥</t>
    </r>
    <r>
      <rPr>
        <sz val="12"/>
        <color theme="1"/>
        <rFont val="Calibri"/>
        <family val="2"/>
      </rPr>
      <t>)</t>
    </r>
    <r>
      <rPr>
        <sz val="12"/>
        <color theme="1"/>
        <rFont val="新細明體"/>
        <family val="1"/>
        <charset val="136"/>
      </rPr>
      <t>、卒於統和七年</t>
    </r>
    <r>
      <rPr>
        <sz val="12"/>
        <color theme="1"/>
        <rFont val="Calibri"/>
        <family val="2"/>
      </rPr>
      <t>(</t>
    </r>
    <r>
      <rPr>
        <sz val="12"/>
        <color theme="1"/>
        <rFont val="新細明體"/>
        <family val="1"/>
        <charset val="136"/>
      </rPr>
      <t>蕭繼遠</t>
    </r>
    <r>
      <rPr>
        <sz val="12"/>
        <color theme="1"/>
        <rFont val="Calibri"/>
        <family val="2"/>
      </rPr>
      <t>)(</t>
    </r>
    <r>
      <rPr>
        <sz val="12"/>
        <color theme="1"/>
        <rFont val="新細明體"/>
        <family val="1"/>
        <charset val="136"/>
      </rPr>
      <t>考古報告據《遼史》</t>
    </r>
    <r>
      <rPr>
        <sz val="12"/>
        <color theme="1"/>
        <rFont val="Calibri"/>
        <family val="2"/>
      </rPr>
      <t>)</t>
    </r>
  </si>
  <si>
    <t>1046; 989</t>
  </si>
  <si>
    <r>
      <rPr>
        <sz val="12"/>
        <color theme="1"/>
        <rFont val="新細明體"/>
        <family val="1"/>
        <charset val="136"/>
      </rPr>
      <t>耶律燕哥（觀音女、英格）、蕭繼遠</t>
    </r>
  </si>
  <si>
    <r>
      <t>970-1045(76)(</t>
    </r>
    <r>
      <rPr>
        <sz val="12"/>
        <color theme="1"/>
        <rFont val="新細明體"/>
        <family val="1"/>
        <charset val="136"/>
      </rPr>
      <t>耶律燕哥，據墓誌</t>
    </r>
    <r>
      <rPr>
        <sz val="12"/>
        <color theme="1"/>
        <rFont val="Calibri"/>
        <family val="2"/>
      </rPr>
      <t>)</t>
    </r>
    <r>
      <rPr>
        <sz val="12"/>
        <color theme="1"/>
        <rFont val="新細明體"/>
        <family val="1"/>
        <charset val="136"/>
      </rPr>
      <t>、</t>
    </r>
    <r>
      <rPr>
        <sz val="12"/>
        <color theme="1"/>
        <rFont val="Calibri"/>
        <family val="2"/>
      </rPr>
      <t>931-989(58)(</t>
    </r>
    <r>
      <rPr>
        <sz val="12"/>
        <color theme="1"/>
        <rFont val="新細明體"/>
        <family val="1"/>
        <charset val="136"/>
      </rPr>
      <t>蕭繼遠，據《遼史・蕭繼先傳》</t>
    </r>
    <r>
      <rPr>
        <sz val="12"/>
        <color theme="1"/>
        <rFont val="Calibri"/>
        <family val="2"/>
      </rPr>
      <t>)</t>
    </r>
  </si>
  <si>
    <r>
      <rPr>
        <sz val="12"/>
        <color theme="1"/>
        <rFont val="新細明體"/>
        <family val="1"/>
        <charset val="136"/>
      </rPr>
      <t>遼皇室景宗女兒、蕭紹宗</t>
    </r>
    <r>
      <rPr>
        <sz val="12"/>
        <color theme="1"/>
        <rFont val="Calibri"/>
        <family val="2"/>
      </rPr>
      <t>(</t>
    </r>
    <r>
      <rPr>
        <sz val="12"/>
        <color theme="1"/>
        <rFont val="新細明體"/>
        <family val="1"/>
        <charset val="136"/>
      </rPr>
      <t>子，</t>
    </r>
    <r>
      <rPr>
        <sz val="12"/>
        <color theme="1"/>
        <rFont val="Calibri"/>
        <family val="2"/>
      </rPr>
      <t>T6590)</t>
    </r>
    <r>
      <rPr>
        <sz val="12"/>
        <color theme="1"/>
        <rFont val="新細明體"/>
        <family val="1"/>
        <charset val="136"/>
      </rPr>
      <t>、蕭寧</t>
    </r>
    <r>
      <rPr>
        <sz val="12"/>
        <color theme="1"/>
        <rFont val="Calibri"/>
        <family val="2"/>
      </rPr>
      <t>(</t>
    </r>
    <r>
      <rPr>
        <sz val="12"/>
        <color theme="1"/>
        <rFont val="新細明體"/>
        <family val="1"/>
        <charset val="136"/>
      </rPr>
      <t>孫，</t>
    </r>
    <r>
      <rPr>
        <sz val="12"/>
        <color theme="1"/>
        <rFont val="Calibri"/>
        <family val="2"/>
      </rPr>
      <t>T7115)</t>
    </r>
  </si>
  <si>
    <r>
      <rPr>
        <sz val="12"/>
        <color theme="1"/>
        <rFont val="新細明體"/>
        <family val="1"/>
        <charset val="136"/>
      </rPr>
      <t>正方形盝頂青灰花崗岩墓誌並蓋「雍肅恭壽仁懿秦晉國大長公主墓誌銘」</t>
    </r>
    <r>
      <rPr>
        <sz val="12"/>
        <color theme="1"/>
        <rFont val="Calibri"/>
        <family val="2"/>
      </rPr>
      <t>1(</t>
    </r>
    <r>
      <rPr>
        <sz val="12"/>
        <color theme="1"/>
        <rFont val="新細明體"/>
        <family val="1"/>
        <charset val="136"/>
      </rPr>
      <t>四面有各有三位靈臺官，帽飾十二生肖、四角各一飛鳳</t>
    </r>
    <r>
      <rPr>
        <sz val="12"/>
        <color theme="1"/>
        <rFont val="Calibri"/>
        <family val="2"/>
      </rPr>
      <t>)</t>
    </r>
  </si>
  <si>
    <r>
      <rPr>
        <sz val="12"/>
        <color theme="1"/>
        <rFont val="新細明體"/>
        <family val="1"/>
        <charset val="136"/>
      </rPr>
      <t>雍肅恭壽仁懿秦晉國大長公主、政事令駙馬都尉蘭陵郡王贈宋王</t>
    </r>
    <r>
      <rPr>
        <sz val="12"/>
        <color theme="1"/>
        <rFont val="Calibri"/>
        <family val="2"/>
      </rPr>
      <t>(</t>
    </r>
    <r>
      <rPr>
        <sz val="12"/>
        <color theme="1"/>
        <rFont val="新細明體"/>
        <family val="1"/>
        <charset val="136"/>
      </rPr>
      <t>據</t>
    </r>
    <r>
      <rPr>
        <sz val="12"/>
        <color theme="1"/>
        <rFont val="Calibri"/>
        <family val="2"/>
      </rPr>
      <t>T6590</t>
    </r>
    <r>
      <rPr>
        <sz val="12"/>
        <color theme="1"/>
        <rFont val="新細明體"/>
        <family val="1"/>
        <charset val="136"/>
      </rPr>
      <t>墓誌</t>
    </r>
    <r>
      <rPr>
        <sz val="12"/>
        <color theme="1"/>
        <rFont val="Calibri"/>
        <family val="2"/>
      </rPr>
      <t>)</t>
    </r>
  </si>
  <si>
    <r>
      <rPr>
        <sz val="12"/>
        <color theme="1"/>
        <rFont val="新細明體"/>
        <family val="1"/>
        <charset val="136"/>
      </rPr>
      <t>河北省文物保護中心、承德市文物局、平泉縣文物保護管理所，〈河北平泉八王溝遼代貴族墓地調查清理報告〉，《文物春秋》，</t>
    </r>
    <r>
      <rPr>
        <sz val="12"/>
        <color theme="1"/>
        <rFont val="Calibri"/>
        <family val="2"/>
      </rPr>
      <t>2019</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65-79</t>
    </r>
    <r>
      <rPr>
        <sz val="12"/>
        <color theme="1"/>
        <rFont val="新細明體"/>
        <family val="1"/>
        <charset val="136"/>
      </rPr>
      <t>。
鄭紹宗，〈契丹秦晉國大長公主墓誌銘〉，《考古》，</t>
    </r>
    <r>
      <rPr>
        <sz val="12"/>
        <color theme="1"/>
        <rFont val="Calibri"/>
        <family val="2"/>
      </rPr>
      <t>1962</t>
    </r>
    <r>
      <rPr>
        <sz val="12"/>
        <color theme="1"/>
        <rFont val="新細明體"/>
        <family val="1"/>
        <charset val="136"/>
      </rPr>
      <t>年</t>
    </r>
    <r>
      <rPr>
        <sz val="12"/>
        <color theme="1"/>
        <rFont val="Calibri"/>
        <family val="2"/>
      </rPr>
      <t>8</t>
    </r>
    <r>
      <rPr>
        <sz val="12"/>
        <color theme="1"/>
        <rFont val="新細明體"/>
        <family val="1"/>
        <charset val="136"/>
      </rPr>
      <t>期，頁</t>
    </r>
    <r>
      <rPr>
        <sz val="12"/>
        <color theme="1"/>
        <rFont val="Calibri"/>
        <family val="2"/>
      </rPr>
      <t>429-435</t>
    </r>
    <r>
      <rPr>
        <sz val="12"/>
        <color theme="1"/>
        <rFont val="新細明體"/>
        <family val="1"/>
        <charset val="136"/>
      </rPr>
      <t>、</t>
    </r>
    <r>
      <rPr>
        <sz val="12"/>
        <color theme="1"/>
        <rFont val="Calibri"/>
        <family val="2"/>
      </rPr>
      <t>403</t>
    </r>
    <r>
      <rPr>
        <sz val="12"/>
        <color theme="1"/>
        <rFont val="新細明體"/>
        <family val="1"/>
        <charset val="136"/>
      </rPr>
      <t>。</t>
    </r>
  </si>
  <si>
    <r>
      <rPr>
        <sz val="12"/>
        <color theme="1"/>
        <rFont val="新細明體"/>
        <family val="1"/>
        <charset val="136"/>
      </rPr>
      <t>河北省承德市平泉縣北五十家子鎮八王溝自然村</t>
    </r>
    <r>
      <rPr>
        <sz val="12"/>
        <color theme="1"/>
        <rFont val="Calibri"/>
        <family val="2"/>
      </rPr>
      <t>M2</t>
    </r>
  </si>
  <si>
    <r>
      <rPr>
        <sz val="12"/>
        <color theme="1"/>
        <rFont val="新細明體"/>
        <family val="1"/>
        <charset val="136"/>
      </rPr>
      <t>葬於重熙七年四月七日</t>
    </r>
    <r>
      <rPr>
        <sz val="12"/>
        <color theme="1"/>
        <rFont val="Calibri"/>
        <family val="2"/>
      </rPr>
      <t>(</t>
    </r>
    <r>
      <rPr>
        <sz val="12"/>
        <color theme="1"/>
        <rFont val="新細明體"/>
        <family val="1"/>
        <charset val="136"/>
      </rPr>
      <t>耶律燕格</t>
    </r>
    <r>
      <rPr>
        <sz val="12"/>
        <color theme="1"/>
        <rFont val="Calibri"/>
        <family val="2"/>
      </rPr>
      <t>)</t>
    </r>
    <r>
      <rPr>
        <sz val="12"/>
        <color theme="1"/>
        <rFont val="新細明體"/>
        <family val="1"/>
        <charset val="136"/>
      </rPr>
      <t>、葬於重熙七年十月二十八日</t>
    </r>
    <r>
      <rPr>
        <sz val="12"/>
        <color theme="1"/>
        <rFont val="Calibri"/>
        <family val="2"/>
      </rPr>
      <t>(</t>
    </r>
    <r>
      <rPr>
        <sz val="12"/>
        <color theme="1"/>
        <rFont val="新細明體"/>
        <family val="1"/>
        <charset val="136"/>
      </rPr>
      <t>蕭紹宗</t>
    </r>
    <r>
      <rPr>
        <sz val="12"/>
        <color theme="1"/>
        <rFont val="Calibri"/>
        <family val="2"/>
      </rPr>
      <t>)</t>
    </r>
  </si>
  <si>
    <r>
      <rPr>
        <sz val="12"/>
        <color theme="1"/>
        <rFont val="新細明體"/>
        <family val="1"/>
        <charset val="136"/>
      </rPr>
      <t>耶律燕格、蕭紹宗</t>
    </r>
  </si>
  <si>
    <r>
      <t>991-1038(48)(</t>
    </r>
    <r>
      <rPr>
        <sz val="12"/>
        <color theme="1"/>
        <rFont val="新細明體"/>
        <family val="1"/>
        <charset val="136"/>
      </rPr>
      <t>耶律燕格</t>
    </r>
    <r>
      <rPr>
        <sz val="12"/>
        <color theme="1"/>
        <rFont val="Calibri"/>
        <family val="2"/>
      </rPr>
      <t>)</t>
    </r>
    <r>
      <rPr>
        <sz val="12"/>
        <color theme="1"/>
        <rFont val="新細明體"/>
        <family val="1"/>
        <charset val="136"/>
      </rPr>
      <t>、</t>
    </r>
    <r>
      <rPr>
        <sz val="12"/>
        <color theme="1"/>
        <rFont val="Calibri"/>
        <family val="2"/>
      </rPr>
      <t>996-1038(43)(</t>
    </r>
    <r>
      <rPr>
        <sz val="12"/>
        <color theme="1"/>
        <rFont val="新細明體"/>
        <family val="1"/>
        <charset val="136"/>
      </rPr>
      <t>蕭紹宗</t>
    </r>
    <r>
      <rPr>
        <sz val="12"/>
        <color theme="1"/>
        <rFont val="Calibri"/>
        <family val="2"/>
      </rPr>
      <t>)</t>
    </r>
  </si>
  <si>
    <r>
      <rPr>
        <sz val="12"/>
        <color theme="1"/>
        <rFont val="新細明體"/>
        <family val="1"/>
        <charset val="136"/>
      </rPr>
      <t>遼皇室、蕭繼遠</t>
    </r>
    <r>
      <rPr>
        <sz val="12"/>
        <color theme="1"/>
        <rFont val="Calibri"/>
        <family val="2"/>
      </rPr>
      <t>(</t>
    </r>
    <r>
      <rPr>
        <sz val="12"/>
        <color theme="1"/>
        <rFont val="新細明體"/>
        <family val="1"/>
        <charset val="136"/>
      </rPr>
      <t>父，</t>
    </r>
    <r>
      <rPr>
        <sz val="12"/>
        <color theme="1"/>
        <rFont val="Calibri"/>
        <family val="2"/>
      </rPr>
      <t>T6589)</t>
    </r>
    <r>
      <rPr>
        <sz val="12"/>
        <color theme="1"/>
        <rFont val="新細明體"/>
        <family val="1"/>
        <charset val="136"/>
      </rPr>
      <t>、耶律燕哥</t>
    </r>
    <r>
      <rPr>
        <sz val="12"/>
        <color theme="1"/>
        <rFont val="Calibri"/>
        <family val="2"/>
      </rPr>
      <t>(</t>
    </r>
    <r>
      <rPr>
        <sz val="12"/>
        <color theme="1"/>
        <rFont val="新細明體"/>
        <family val="1"/>
        <charset val="136"/>
      </rPr>
      <t>母，</t>
    </r>
    <r>
      <rPr>
        <sz val="12"/>
        <color theme="1"/>
        <rFont val="Calibri"/>
        <family val="2"/>
      </rPr>
      <t>T6589)</t>
    </r>
    <r>
      <rPr>
        <sz val="12"/>
        <color theme="1"/>
        <rFont val="新細明體"/>
        <family val="1"/>
        <charset val="136"/>
      </rPr>
      <t>、蕭氏</t>
    </r>
    <r>
      <rPr>
        <sz val="12"/>
        <color theme="1"/>
        <rFont val="Calibri"/>
        <family val="2"/>
      </rPr>
      <t>(</t>
    </r>
    <r>
      <rPr>
        <sz val="12"/>
        <color theme="1"/>
        <rFont val="新細明體"/>
        <family val="1"/>
        <charset val="136"/>
      </rPr>
      <t>子，</t>
    </r>
    <r>
      <rPr>
        <sz val="12"/>
        <color theme="1"/>
        <rFont val="Calibri"/>
        <family val="2"/>
      </rPr>
      <t>T4323</t>
    </r>
    <r>
      <rPr>
        <sz val="12"/>
        <color theme="1"/>
        <rFont val="新細明體"/>
        <family val="1"/>
        <charset val="136"/>
      </rPr>
      <t>，推測</t>
    </r>
    <r>
      <rPr>
        <sz val="12"/>
        <color theme="1"/>
        <rFont val="Calibri"/>
        <family val="2"/>
      </rPr>
      <t>)</t>
    </r>
    <r>
      <rPr>
        <sz val="12"/>
        <color theme="1"/>
        <rFont val="新細明體"/>
        <family val="1"/>
        <charset val="136"/>
      </rPr>
      <t>、蕭寧</t>
    </r>
    <r>
      <rPr>
        <sz val="12"/>
        <color theme="1"/>
        <rFont val="Calibri"/>
        <family val="2"/>
      </rPr>
      <t>(</t>
    </r>
    <r>
      <rPr>
        <sz val="12"/>
        <color theme="1"/>
        <rFont val="新細明體"/>
        <family val="1"/>
        <charset val="136"/>
      </rPr>
      <t>子，</t>
    </r>
    <r>
      <rPr>
        <sz val="12"/>
        <color theme="1"/>
        <rFont val="Calibri"/>
        <family val="2"/>
      </rPr>
      <t>T7115)</t>
    </r>
    <r>
      <rPr>
        <sz val="12"/>
        <color theme="1"/>
        <rFont val="新細明體"/>
        <family val="1"/>
        <charset val="136"/>
      </rPr>
      <t>、蕭氏</t>
    </r>
    <r>
      <rPr>
        <sz val="12"/>
        <color theme="1"/>
        <rFont val="Calibri"/>
        <family val="2"/>
      </rPr>
      <t>(</t>
    </r>
    <r>
      <rPr>
        <sz val="12"/>
        <color theme="1"/>
        <rFont val="新細明體"/>
        <family val="1"/>
        <charset val="136"/>
      </rPr>
      <t>遼聖宗貴妃、耶律燕格母，</t>
    </r>
    <r>
      <rPr>
        <sz val="12"/>
        <color theme="1"/>
        <rFont val="Calibri"/>
        <family val="2"/>
      </rPr>
      <t>T4161)</t>
    </r>
  </si>
  <si>
    <r>
      <rPr>
        <sz val="12"/>
        <color theme="1"/>
        <rFont val="新細明體"/>
        <family val="1"/>
        <charset val="136"/>
      </rPr>
      <t>石墓誌並蓋「故秦國長公主墓誌銘」</t>
    </r>
    <r>
      <rPr>
        <sz val="12"/>
        <color theme="1"/>
        <rFont val="Calibri"/>
        <family val="2"/>
      </rPr>
      <t>1(</t>
    </r>
    <r>
      <rPr>
        <sz val="12"/>
        <color theme="1"/>
        <rFont val="新細明體"/>
        <family val="1"/>
        <charset val="136"/>
      </rPr>
      <t>四面有各三位靈臺官，帽飾十二生肖</t>
    </r>
    <r>
      <rPr>
        <sz val="12"/>
        <color theme="1"/>
        <rFont val="Calibri"/>
        <family val="2"/>
      </rPr>
      <t>)</t>
    </r>
    <r>
      <rPr>
        <sz val="12"/>
        <color theme="1"/>
        <rFont val="新細明體"/>
        <family val="1"/>
        <charset val="136"/>
      </rPr>
      <t>、石墓誌並蓋「故政事令魏王墓誌銘」</t>
    </r>
    <r>
      <rPr>
        <sz val="12"/>
        <color theme="1"/>
        <rFont val="Calibri"/>
        <family val="2"/>
      </rPr>
      <t>1(</t>
    </r>
    <r>
      <rPr>
        <sz val="12"/>
        <color theme="1"/>
        <rFont val="新細明體"/>
        <family val="1"/>
        <charset val="136"/>
      </rPr>
      <t>四面有各三位靈臺官，帽飾十二生肖</t>
    </r>
    <r>
      <rPr>
        <sz val="12"/>
        <color theme="1"/>
        <rFont val="Calibri"/>
        <family val="2"/>
      </rPr>
      <t>)</t>
    </r>
  </si>
  <si>
    <r>
      <rPr>
        <sz val="12"/>
        <color theme="1"/>
        <rFont val="新細明體"/>
        <family val="1"/>
        <charset val="136"/>
      </rPr>
      <t>秦國長公主、遼興軍節度使吳王贈政事令魏王</t>
    </r>
  </si>
  <si>
    <r>
      <rPr>
        <sz val="12"/>
        <color theme="1"/>
        <rFont val="新細明體"/>
        <family val="1"/>
        <charset val="136"/>
      </rPr>
      <t>河北省文物保護中心、承德市文物局、平泉縣文物保護管理所，〈河北平泉八王溝遼代貴族墓地調查清理報告〉，《文物春秋》，</t>
    </r>
    <r>
      <rPr>
        <sz val="12"/>
        <color theme="1"/>
        <rFont val="Calibri"/>
        <family val="2"/>
      </rPr>
      <t>2019</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65-79</t>
    </r>
    <r>
      <rPr>
        <sz val="12"/>
        <color theme="1"/>
        <rFont val="新細明體"/>
        <family val="1"/>
        <charset val="136"/>
      </rPr>
      <t>。</t>
    </r>
  </si>
  <si>
    <r>
      <rPr>
        <sz val="12"/>
        <color theme="1"/>
        <rFont val="新細明體"/>
        <family val="1"/>
        <charset val="136"/>
      </rPr>
      <t>遼寧省朝陽市龍城區他拉皋鄉褚杖子村</t>
    </r>
  </si>
  <si>
    <r>
      <rPr>
        <sz val="12"/>
        <color theme="1"/>
        <rFont val="新細明體"/>
        <family val="1"/>
        <charset val="136"/>
      </rPr>
      <t>葬於大安八年九月五日</t>
    </r>
  </si>
  <si>
    <r>
      <rPr>
        <sz val="12"/>
        <color theme="1"/>
        <rFont val="新細明體"/>
        <family val="1"/>
        <charset val="136"/>
      </rPr>
      <t>韓瑞</t>
    </r>
  </si>
  <si>
    <t>?-?(58)</t>
  </si>
  <si>
    <r>
      <rPr>
        <sz val="12"/>
        <color theme="1"/>
        <rFont val="新細明體"/>
        <family val="1"/>
        <charset val="136"/>
      </rPr>
      <t>石墓誌「大遼興中府昌黎郡公殿直墓誌銘」</t>
    </r>
    <r>
      <rPr>
        <sz val="12"/>
        <color theme="1"/>
        <rFont val="Calibri"/>
        <family val="2"/>
      </rPr>
      <t>1</t>
    </r>
  </si>
  <si>
    <r>
      <rPr>
        <sz val="12"/>
        <color theme="1"/>
        <rFont val="新細明體"/>
        <family val="1"/>
        <charset val="136"/>
      </rPr>
      <t>殿直</t>
    </r>
  </si>
  <si>
    <r>
      <rPr>
        <sz val="12"/>
        <color theme="1"/>
        <rFont val="新細明體"/>
        <family val="1"/>
        <charset val="136"/>
      </rPr>
      <t>田立坤、張晶，〈遼《韓瑞墓志》考〉，《文物》，</t>
    </r>
    <r>
      <rPr>
        <sz val="12"/>
        <color theme="1"/>
        <rFont val="Calibri"/>
        <family val="2"/>
      </rPr>
      <t>1992</t>
    </r>
    <r>
      <rPr>
        <sz val="12"/>
        <color theme="1"/>
        <rFont val="新細明體"/>
        <family val="1"/>
        <charset val="136"/>
      </rPr>
      <t>年</t>
    </r>
    <r>
      <rPr>
        <sz val="12"/>
        <color theme="1"/>
        <rFont val="Calibri"/>
        <family val="2"/>
      </rPr>
      <t>08</t>
    </r>
    <r>
      <rPr>
        <sz val="12"/>
        <color theme="1"/>
        <rFont val="新細明體"/>
        <family val="1"/>
        <charset val="136"/>
      </rPr>
      <t>期，頁</t>
    </r>
    <r>
      <rPr>
        <sz val="12"/>
        <color theme="1"/>
        <rFont val="Calibri"/>
        <family val="2"/>
      </rPr>
      <t>55-58</t>
    </r>
    <r>
      <rPr>
        <sz val="12"/>
        <color theme="1"/>
        <rFont val="新細明體"/>
        <family val="1"/>
        <charset val="136"/>
      </rPr>
      <t>。</t>
    </r>
  </si>
  <si>
    <r>
      <rPr>
        <sz val="12"/>
        <color theme="1"/>
        <rFont val="新細明體"/>
        <family val="1"/>
        <charset val="136"/>
      </rPr>
      <t>遼寧省朝陽市喀左縣老爺廟鄉果木樹營子村興隆溝</t>
    </r>
  </si>
  <si>
    <r>
      <rPr>
        <sz val="12"/>
        <color theme="1"/>
        <rFont val="新細明體"/>
        <family val="1"/>
        <charset val="136"/>
      </rPr>
      <t>卒於太平二年</t>
    </r>
  </si>
  <si>
    <r>
      <rPr>
        <sz val="12"/>
        <color theme="1"/>
        <rFont val="新細明體"/>
        <family val="1"/>
        <charset val="136"/>
      </rPr>
      <t>韓紹娣</t>
    </r>
  </si>
  <si>
    <t>952-1022(71)</t>
  </si>
  <si>
    <r>
      <rPr>
        <sz val="12"/>
        <color theme="1"/>
        <rFont val="新細明體"/>
        <family val="1"/>
        <charset val="136"/>
      </rPr>
      <t>墓誌</t>
    </r>
    <r>
      <rPr>
        <sz val="12"/>
        <color theme="1"/>
        <rFont val="Calibri"/>
        <family val="2"/>
      </rPr>
      <t>1</t>
    </r>
  </si>
  <si>
    <r>
      <rPr>
        <sz val="12"/>
        <color theme="1"/>
        <rFont val="新細明體"/>
        <family val="1"/>
        <charset val="136"/>
      </rPr>
      <t>黔州倉庫都監</t>
    </r>
  </si>
  <si>
    <r>
      <rPr>
        <sz val="12"/>
        <color theme="1"/>
        <rFont val="新細明體"/>
        <family val="1"/>
        <charset val="136"/>
      </rPr>
      <t>李宇峰，〈遼代墓志校勘補述四例〉，《遼寧省博物館館刊》，</t>
    </r>
    <r>
      <rPr>
        <sz val="12"/>
        <color theme="1"/>
        <rFont val="Calibri"/>
        <family val="2"/>
      </rPr>
      <t>3</t>
    </r>
    <r>
      <rPr>
        <sz val="12"/>
        <color theme="1"/>
        <rFont val="新細明體"/>
        <family val="1"/>
        <charset val="136"/>
      </rPr>
      <t>，</t>
    </r>
    <r>
      <rPr>
        <sz val="12"/>
        <color theme="1"/>
        <rFont val="Calibri"/>
        <family val="2"/>
      </rPr>
      <t>2008</t>
    </r>
    <r>
      <rPr>
        <sz val="12"/>
        <color theme="1"/>
        <rFont val="新細明體"/>
        <family val="1"/>
        <charset val="136"/>
      </rPr>
      <t>年，頁</t>
    </r>
    <r>
      <rPr>
        <sz val="12"/>
        <color theme="1"/>
        <rFont val="Calibri"/>
        <family val="2"/>
      </rPr>
      <t>221-232</t>
    </r>
    <r>
      <rPr>
        <sz val="12"/>
        <color theme="1"/>
        <rFont val="新細明體"/>
        <family val="1"/>
        <charset val="136"/>
      </rPr>
      <t>。</t>
    </r>
  </si>
  <si>
    <r>
      <rPr>
        <sz val="12"/>
        <color theme="1"/>
        <rFont val="新細明體"/>
        <family val="1"/>
        <charset val="136"/>
      </rPr>
      <t>河北省張家口市涿鹿縣</t>
    </r>
  </si>
  <si>
    <r>
      <rPr>
        <sz val="12"/>
        <color theme="1"/>
        <rFont val="新細明體"/>
        <family val="1"/>
        <charset val="136"/>
      </rPr>
      <t>葬於應曆十六年十一月十二日</t>
    </r>
  </si>
  <si>
    <r>
      <rPr>
        <sz val="12"/>
        <color theme="1"/>
        <rFont val="新細明體"/>
        <family val="1"/>
        <charset val="136"/>
      </rPr>
      <t>康氏</t>
    </r>
  </si>
  <si>
    <t>868-943(76)</t>
  </si>
  <si>
    <r>
      <rPr>
        <sz val="12"/>
        <color theme="1"/>
        <rFont val="新細明體"/>
        <family val="1"/>
        <charset val="136"/>
      </rPr>
      <t>正方形盝頂青石墓誌並蓋「遼故東郡夫人墓誌銘」</t>
    </r>
    <r>
      <rPr>
        <sz val="12"/>
        <color theme="1"/>
        <rFont val="Calibri"/>
        <family val="2"/>
      </rPr>
      <t>1(</t>
    </r>
    <r>
      <rPr>
        <sz val="12"/>
        <color theme="1"/>
        <rFont val="新細明體"/>
        <family val="1"/>
        <charset val="136"/>
      </rPr>
      <t>四剎刻獸首人身捧笏十二生肖、四角線刻花卉紋</t>
    </r>
    <r>
      <rPr>
        <sz val="12"/>
        <color theme="1"/>
        <rFont val="Calibri"/>
        <family val="2"/>
      </rPr>
      <t>)</t>
    </r>
  </si>
  <si>
    <r>
      <rPr>
        <sz val="12"/>
        <color theme="1"/>
        <rFont val="新細明體"/>
        <family val="1"/>
        <charset val="136"/>
      </rPr>
      <t>東郡夫人</t>
    </r>
  </si>
  <si>
    <r>
      <rPr>
        <sz val="12"/>
        <color theme="1"/>
        <rFont val="新細明體"/>
        <family val="1"/>
        <charset val="136"/>
      </rPr>
      <t>王雁華，〈河北涿鹿遼代東郡夫人康氏墓發掘簡報〉，《文物春秋》，</t>
    </r>
    <r>
      <rPr>
        <sz val="12"/>
        <color theme="1"/>
        <rFont val="Calibri"/>
        <family val="2"/>
      </rPr>
      <t>2019</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33-39</t>
    </r>
    <r>
      <rPr>
        <sz val="12"/>
        <color theme="1"/>
        <rFont val="新細明體"/>
        <family val="1"/>
        <charset val="136"/>
      </rPr>
      <t>、</t>
    </r>
    <r>
      <rPr>
        <sz val="12"/>
        <color theme="1"/>
        <rFont val="Calibri"/>
        <family val="2"/>
      </rPr>
      <t>72</t>
    </r>
    <r>
      <rPr>
        <sz val="12"/>
        <color theme="1"/>
        <rFont val="新細明體"/>
        <family val="1"/>
        <charset val="136"/>
      </rPr>
      <t>。
王雁華，〈遼故東郡夫人康氏墓誌銘考釋〉，《文物春秋》，</t>
    </r>
    <r>
      <rPr>
        <sz val="12"/>
        <color theme="1"/>
        <rFont val="Calibri"/>
        <family val="2"/>
      </rPr>
      <t>2020</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80-84</t>
    </r>
    <r>
      <rPr>
        <sz val="12"/>
        <color theme="1"/>
        <rFont val="新細明體"/>
        <family val="1"/>
        <charset val="136"/>
      </rPr>
      <t>、</t>
    </r>
    <r>
      <rPr>
        <sz val="12"/>
        <color theme="1"/>
        <rFont val="Calibri"/>
        <family val="2"/>
      </rPr>
      <t>91</t>
    </r>
    <r>
      <rPr>
        <sz val="12"/>
        <color theme="1"/>
        <rFont val="新細明體"/>
        <family val="1"/>
        <charset val="136"/>
      </rPr>
      <t>。</t>
    </r>
  </si>
  <si>
    <r>
      <rPr>
        <sz val="12"/>
        <color theme="1"/>
        <rFont val="新細明體"/>
        <family val="1"/>
        <charset val="136"/>
      </rPr>
      <t>北京市豐台路口</t>
    </r>
    <r>
      <rPr>
        <sz val="12"/>
        <color theme="1"/>
        <rFont val="Calibri"/>
        <family val="2"/>
      </rPr>
      <t>M1</t>
    </r>
  </si>
  <si>
    <r>
      <rPr>
        <sz val="12"/>
        <color theme="1"/>
        <rFont val="新細明體"/>
        <family val="1"/>
        <charset val="136"/>
      </rPr>
      <t>葬於統和二十三年二月二十五日、遷葬於重熙十三年八月庚寅朔二十五日甲寅</t>
    </r>
    <r>
      <rPr>
        <sz val="12"/>
        <color theme="1"/>
        <rFont val="Calibri"/>
        <family val="2"/>
      </rPr>
      <t>(</t>
    </r>
    <r>
      <rPr>
        <sz val="12"/>
        <color theme="1"/>
        <rFont val="新細明體"/>
        <family val="1"/>
        <charset val="136"/>
      </rPr>
      <t>李繼成</t>
    </r>
    <r>
      <rPr>
        <sz val="12"/>
        <color theme="1"/>
        <rFont val="Calibri"/>
        <family val="2"/>
      </rPr>
      <t>)</t>
    </r>
    <r>
      <rPr>
        <sz val="12"/>
        <color theme="1"/>
        <rFont val="新細明體"/>
        <family val="1"/>
        <charset val="136"/>
      </rPr>
      <t>、葬於重熙十三年八月庚寅朔二十五日甲寅</t>
    </r>
    <r>
      <rPr>
        <sz val="12"/>
        <color theme="1"/>
        <rFont val="Calibri"/>
        <family val="2"/>
      </rPr>
      <t>(</t>
    </r>
    <r>
      <rPr>
        <sz val="12"/>
        <color theme="1"/>
        <rFont val="新細明體"/>
        <family val="1"/>
        <charset val="136"/>
      </rPr>
      <t>馬氏</t>
    </r>
    <r>
      <rPr>
        <sz val="12"/>
        <color theme="1"/>
        <rFont val="Calibri"/>
        <family val="2"/>
      </rPr>
      <t>)</t>
    </r>
  </si>
  <si>
    <t>1044; 1005</t>
  </si>
  <si>
    <r>
      <rPr>
        <sz val="12"/>
        <color theme="1"/>
        <rFont val="新細明體"/>
        <family val="1"/>
        <charset val="136"/>
      </rPr>
      <t>李繼成、馬氏</t>
    </r>
  </si>
  <si>
    <r>
      <t>972-1005(34)(</t>
    </r>
    <r>
      <rPr>
        <sz val="12"/>
        <color theme="1"/>
        <rFont val="新細明體"/>
        <family val="1"/>
        <charset val="136"/>
      </rPr>
      <t>李繼成</t>
    </r>
    <r>
      <rPr>
        <sz val="12"/>
        <color theme="1"/>
        <rFont val="Calibri"/>
        <family val="2"/>
      </rPr>
      <t>)</t>
    </r>
    <r>
      <rPr>
        <sz val="12"/>
        <color theme="1"/>
        <rFont val="新細明體"/>
        <family val="1"/>
        <charset val="136"/>
      </rPr>
      <t>、</t>
    </r>
    <r>
      <rPr>
        <sz val="12"/>
        <color theme="1"/>
        <rFont val="Calibri"/>
        <family val="2"/>
      </rPr>
      <t>970-1043(74)(</t>
    </r>
    <r>
      <rPr>
        <sz val="12"/>
        <color theme="1"/>
        <rFont val="新細明體"/>
        <family val="1"/>
        <charset val="136"/>
      </rPr>
      <t>馬氏</t>
    </r>
    <r>
      <rPr>
        <sz val="12"/>
        <color theme="1"/>
        <rFont val="Calibri"/>
        <family val="2"/>
      </rPr>
      <t>)</t>
    </r>
  </si>
  <si>
    <r>
      <rPr>
        <sz val="12"/>
        <color theme="1"/>
        <rFont val="新細明體"/>
        <family val="1"/>
        <charset val="136"/>
      </rPr>
      <t>石墓誌並蓋「大契丹國故隴西李公故扶風縣太君馬氏墓誌銘」</t>
    </r>
    <r>
      <rPr>
        <sz val="12"/>
        <color theme="1"/>
        <rFont val="Calibri"/>
        <family val="2"/>
      </rPr>
      <t>1(</t>
    </r>
    <r>
      <rPr>
        <sz val="12"/>
        <color theme="1"/>
        <rFont val="新細明體"/>
        <family val="1"/>
        <charset val="136"/>
      </rPr>
      <t>文吏頭頂十二生肖</t>
    </r>
    <r>
      <rPr>
        <sz val="12"/>
        <color theme="1"/>
        <rFont val="Calibri"/>
        <family val="2"/>
      </rPr>
      <t>)</t>
    </r>
  </si>
  <si>
    <r>
      <rPr>
        <sz val="12"/>
        <color theme="1"/>
        <rFont val="新細明體"/>
        <family val="1"/>
        <charset val="136"/>
      </rPr>
      <t>朝議郎尚書水部郎中守幽都府薊北縣令賜緋魚袋、扶風縣太君</t>
    </r>
  </si>
  <si>
    <r>
      <rPr>
        <sz val="12"/>
        <color theme="1"/>
        <rFont val="新細明體"/>
        <family val="1"/>
        <charset val="136"/>
      </rPr>
      <t>王清林、王朱、周宇，〈豐台路口南出土遼墓清理簡報〉，《北京文博文叢》，</t>
    </r>
    <r>
      <rPr>
        <sz val="12"/>
        <color theme="1"/>
        <rFont val="Calibri"/>
        <family val="2"/>
      </rPr>
      <t>2002</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38-43</t>
    </r>
    <r>
      <rPr>
        <sz val="12"/>
        <color theme="1"/>
        <rFont val="新細明體"/>
        <family val="1"/>
        <charset val="136"/>
      </rPr>
      <t>。</t>
    </r>
  </si>
  <si>
    <r>
      <rPr>
        <sz val="12"/>
        <color theme="1"/>
        <rFont val="新細明體"/>
        <family val="1"/>
        <charset val="136"/>
      </rPr>
      <t>北京市豐台區雲岡鎮王佐村</t>
    </r>
    <r>
      <rPr>
        <sz val="12"/>
        <color theme="1"/>
        <rFont val="Calibri"/>
        <family val="2"/>
      </rPr>
      <t>M1</t>
    </r>
  </si>
  <si>
    <r>
      <rPr>
        <sz val="12"/>
        <color theme="1"/>
        <rFont val="新細明體"/>
        <family val="1"/>
        <charset val="136"/>
      </rPr>
      <t>遼代</t>
    </r>
  </si>
  <si>
    <r>
      <rPr>
        <sz val="12"/>
        <color theme="1"/>
        <rFont val="新細明體"/>
        <family val="1"/>
        <charset val="136"/>
      </rPr>
      <t>劉六符、韓氏、韓氏、韓氏、李氏</t>
    </r>
  </si>
  <si>
    <r>
      <rPr>
        <sz val="12"/>
        <color theme="1"/>
        <rFont val="新細明體"/>
        <family val="1"/>
        <charset val="136"/>
      </rPr>
      <t>劉雨</t>
    </r>
    <r>
      <rPr>
        <sz val="12"/>
        <color theme="1"/>
        <rFont val="Calibri"/>
        <family val="2"/>
      </rPr>
      <t>(</t>
    </r>
    <r>
      <rPr>
        <sz val="12"/>
        <color theme="1"/>
        <rFont val="新細明體"/>
        <family val="1"/>
        <charset val="136"/>
      </rPr>
      <t>子，</t>
    </r>
    <r>
      <rPr>
        <sz val="12"/>
        <color theme="1"/>
        <rFont val="Calibri"/>
        <family val="2"/>
      </rPr>
      <t>T6958)</t>
    </r>
  </si>
  <si>
    <r>
      <rPr>
        <sz val="12"/>
        <color theme="1"/>
        <rFont val="新細明體"/>
        <family val="1"/>
        <charset val="136"/>
      </rPr>
      <t>石刻墓誌</t>
    </r>
    <r>
      <rPr>
        <sz val="12"/>
        <color theme="1"/>
        <rFont val="Calibri"/>
        <family val="2"/>
      </rPr>
      <t>5</t>
    </r>
  </si>
  <si>
    <r>
      <rPr>
        <sz val="12"/>
        <color theme="1"/>
        <rFont val="新細明體"/>
        <family val="1"/>
        <charset val="136"/>
      </rPr>
      <t>燕國公</t>
    </r>
  </si>
  <si>
    <r>
      <rPr>
        <sz val="12"/>
        <color theme="1"/>
        <rFont val="新細明體"/>
        <family val="1"/>
        <charset val="136"/>
      </rPr>
      <t>王策、周宇，〈劉六符墓誌簡述〉，《北京文博文叢》，</t>
    </r>
    <r>
      <rPr>
        <sz val="12"/>
        <color theme="1"/>
        <rFont val="Calibri"/>
        <family val="2"/>
      </rPr>
      <t>2016</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37-39</t>
    </r>
    <r>
      <rPr>
        <sz val="12"/>
        <color theme="1"/>
        <rFont val="新細明體"/>
        <family val="1"/>
        <charset val="136"/>
      </rPr>
      <t>。</t>
    </r>
  </si>
  <si>
    <r>
      <rPr>
        <sz val="12"/>
        <color theme="1"/>
        <rFont val="新細明體"/>
        <family val="1"/>
        <charset val="136"/>
      </rPr>
      <t>北京市豐台區雲岡鎮王佐村</t>
    </r>
    <r>
      <rPr>
        <sz val="12"/>
        <color theme="1"/>
        <rFont val="Calibri"/>
        <family val="2"/>
      </rPr>
      <t>M2</t>
    </r>
  </si>
  <si>
    <r>
      <rPr>
        <sz val="12"/>
        <color theme="1"/>
        <rFont val="新細明體"/>
        <family val="1"/>
        <charset val="136"/>
      </rPr>
      <t>劉雨</t>
    </r>
  </si>
  <si>
    <r>
      <rPr>
        <sz val="12"/>
        <color theme="1"/>
        <rFont val="新細明體"/>
        <family val="1"/>
        <charset val="136"/>
      </rPr>
      <t>劉六符</t>
    </r>
    <r>
      <rPr>
        <sz val="12"/>
        <color theme="1"/>
        <rFont val="Calibri"/>
        <family val="2"/>
      </rPr>
      <t>(</t>
    </r>
    <r>
      <rPr>
        <sz val="12"/>
        <color theme="1"/>
        <rFont val="新細明體"/>
        <family val="1"/>
        <charset val="136"/>
      </rPr>
      <t>父，</t>
    </r>
    <r>
      <rPr>
        <sz val="12"/>
        <color theme="1"/>
        <rFont val="Calibri"/>
        <family val="2"/>
      </rPr>
      <t>T6957)</t>
    </r>
  </si>
  <si>
    <r>
      <rPr>
        <sz val="12"/>
        <color theme="1"/>
        <rFont val="新細明體"/>
        <family val="1"/>
        <charset val="136"/>
      </rPr>
      <t>石刻墓誌</t>
    </r>
    <r>
      <rPr>
        <sz val="12"/>
        <color theme="1"/>
        <rFont val="Calibri"/>
        <family val="2"/>
      </rPr>
      <t>1</t>
    </r>
  </si>
  <si>
    <r>
      <rPr>
        <sz val="12"/>
        <color theme="1"/>
        <rFont val="新細明體"/>
        <family val="1"/>
        <charset val="136"/>
      </rPr>
      <t>父劉六符為燕國公</t>
    </r>
  </si>
  <si>
    <r>
      <rPr>
        <sz val="12"/>
        <color theme="1"/>
        <rFont val="新細明體"/>
        <family val="1"/>
        <charset val="136"/>
      </rPr>
      <t>遼寧省朝陽市龍城區七道泉子鎮水泉村</t>
    </r>
    <r>
      <rPr>
        <sz val="12"/>
        <color theme="1"/>
        <rFont val="Calibri"/>
        <family val="2"/>
      </rPr>
      <t>M1</t>
    </r>
  </si>
  <si>
    <r>
      <rPr>
        <sz val="12"/>
        <color theme="1"/>
        <rFont val="新細明體"/>
        <family val="1"/>
        <charset val="136"/>
      </rPr>
      <t>卒於壽昌四年十一月十三日、葬於壽昌五年歲次乙卯正月甲辰朔三十日癸酉壬時</t>
    </r>
  </si>
  <si>
    <r>
      <rPr>
        <sz val="12"/>
        <color theme="1"/>
        <rFont val="新細明體"/>
        <family val="1"/>
        <charset val="136"/>
      </rPr>
      <t>劉知新</t>
    </r>
  </si>
  <si>
    <t>1049-1098(50)</t>
  </si>
  <si>
    <r>
      <rPr>
        <sz val="12"/>
        <color theme="1"/>
        <rFont val="新細明體"/>
        <family val="1"/>
        <charset val="136"/>
      </rPr>
      <t>劉知微</t>
    </r>
    <r>
      <rPr>
        <sz val="12"/>
        <color theme="1"/>
        <rFont val="Calibri"/>
        <family val="2"/>
      </rPr>
      <t>(</t>
    </r>
    <r>
      <rPr>
        <sz val="12"/>
        <color theme="1"/>
        <rFont val="新細明體"/>
        <family val="1"/>
        <charset val="136"/>
      </rPr>
      <t>二弟，</t>
    </r>
    <r>
      <rPr>
        <sz val="12"/>
        <color theme="1"/>
        <rFont val="Calibri"/>
        <family val="2"/>
      </rPr>
      <t>T7092)</t>
    </r>
    <r>
      <rPr>
        <sz val="12"/>
        <color theme="1"/>
        <rFont val="新細明體"/>
        <family val="1"/>
        <charset val="136"/>
      </rPr>
      <t>、劉知古</t>
    </r>
    <r>
      <rPr>
        <sz val="12"/>
        <color theme="1"/>
        <rFont val="Calibri"/>
        <family val="2"/>
      </rPr>
      <t>(</t>
    </r>
    <r>
      <rPr>
        <sz val="12"/>
        <color theme="1"/>
        <rFont val="新細明體"/>
        <family val="1"/>
        <charset val="136"/>
      </rPr>
      <t>三弟，</t>
    </r>
    <r>
      <rPr>
        <sz val="12"/>
        <color theme="1"/>
        <rFont val="Calibri"/>
        <family val="2"/>
      </rPr>
      <t>T7093)</t>
    </r>
  </si>
  <si>
    <r>
      <rPr>
        <sz val="12"/>
        <color theme="1"/>
        <rFont val="新細明體"/>
        <family val="1"/>
        <charset val="136"/>
      </rPr>
      <t>正方形盝頂青砂岩墓誌並蓋「故尚書虞部郎中劉君墓誌銘」</t>
    </r>
    <r>
      <rPr>
        <sz val="12"/>
        <color theme="1"/>
        <rFont val="Calibri"/>
        <family val="2"/>
      </rPr>
      <t>1(</t>
    </r>
    <r>
      <rPr>
        <sz val="12"/>
        <color theme="1"/>
        <rFont val="新細明體"/>
        <family val="1"/>
        <charset val="136"/>
      </rPr>
      <t>四剎線刻纏枝牡丹、祥雲圖案</t>
    </r>
    <r>
      <rPr>
        <sz val="12"/>
        <color theme="1"/>
        <rFont val="Calibri"/>
        <family val="2"/>
      </rPr>
      <t>)</t>
    </r>
  </si>
  <si>
    <r>
      <rPr>
        <sz val="12"/>
        <color theme="1"/>
        <rFont val="新細明體"/>
        <family val="1"/>
        <charset val="136"/>
      </rPr>
      <t>興國軍節度副使銀青崇祿大夫檢校右散騎常侍兼殿中侍御史、授朝散大夫尚書虞部郎中天積庫使</t>
    </r>
  </si>
  <si>
    <r>
      <rPr>
        <sz val="12"/>
        <color theme="1"/>
        <rFont val="新細明體"/>
        <family val="1"/>
        <charset val="136"/>
      </rPr>
      <t>朝陽市龍城區博物館，〈遼寧朝陽市水泉三座遼代紀年墓〉，《北方文物》，</t>
    </r>
    <r>
      <rPr>
        <sz val="12"/>
        <color theme="1"/>
        <rFont val="Calibri"/>
        <family val="2"/>
      </rPr>
      <t>2020</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17-31</t>
    </r>
    <r>
      <rPr>
        <sz val="12"/>
        <color theme="1"/>
        <rFont val="新細明體"/>
        <family val="1"/>
        <charset val="136"/>
      </rPr>
      <t>。</t>
    </r>
  </si>
  <si>
    <r>
      <rPr>
        <sz val="12"/>
        <color theme="1"/>
        <rFont val="新細明體"/>
        <family val="1"/>
        <charset val="136"/>
      </rPr>
      <t>遼寧省朝陽市龍城區七道泉子鎮水泉村</t>
    </r>
    <r>
      <rPr>
        <sz val="12"/>
        <color theme="1"/>
        <rFont val="Calibri"/>
        <family val="2"/>
      </rPr>
      <t>M2</t>
    </r>
  </si>
  <si>
    <r>
      <rPr>
        <sz val="12"/>
        <color theme="1"/>
        <rFont val="新細明體"/>
        <family val="1"/>
        <charset val="136"/>
      </rPr>
      <t>卒於大安三年歲次丁卯十月建辛亥己卯朔十六日甲午、葬於大安丁卯歲季月〔</t>
    </r>
    <r>
      <rPr>
        <sz val="12"/>
        <color theme="1"/>
        <rFont val="Calibri"/>
        <family val="2"/>
      </rPr>
      <t>12</t>
    </r>
    <r>
      <rPr>
        <sz val="12"/>
        <color theme="1"/>
        <rFont val="新細明體"/>
        <family val="1"/>
        <charset val="136"/>
      </rPr>
      <t>〕屬嚴冬</t>
    </r>
  </si>
  <si>
    <r>
      <rPr>
        <sz val="12"/>
        <color theme="1"/>
        <rFont val="新細明體"/>
        <family val="1"/>
        <charset val="136"/>
      </rPr>
      <t>劉知微</t>
    </r>
  </si>
  <si>
    <t>?-1087</t>
  </si>
  <si>
    <r>
      <rPr>
        <sz val="12"/>
        <color theme="1"/>
        <rFont val="新細明體"/>
        <family val="1"/>
        <charset val="136"/>
      </rPr>
      <t>劉知新</t>
    </r>
    <r>
      <rPr>
        <sz val="12"/>
        <color theme="1"/>
        <rFont val="Calibri"/>
        <family val="2"/>
      </rPr>
      <t>(</t>
    </r>
    <r>
      <rPr>
        <sz val="12"/>
        <color theme="1"/>
        <rFont val="新細明體"/>
        <family val="1"/>
        <charset val="136"/>
      </rPr>
      <t>長兄，</t>
    </r>
    <r>
      <rPr>
        <sz val="12"/>
        <color theme="1"/>
        <rFont val="Calibri"/>
        <family val="2"/>
      </rPr>
      <t>T7091)</t>
    </r>
    <r>
      <rPr>
        <sz val="12"/>
        <color theme="1"/>
        <rFont val="新細明體"/>
        <family val="1"/>
        <charset val="136"/>
      </rPr>
      <t>、劉知古</t>
    </r>
    <r>
      <rPr>
        <sz val="12"/>
        <color theme="1"/>
        <rFont val="Calibri"/>
        <family val="2"/>
      </rPr>
      <t>(</t>
    </r>
    <r>
      <rPr>
        <sz val="12"/>
        <color theme="1"/>
        <rFont val="新細明體"/>
        <family val="1"/>
        <charset val="136"/>
      </rPr>
      <t>三弟，</t>
    </r>
    <r>
      <rPr>
        <sz val="12"/>
        <color theme="1"/>
        <rFont val="Calibri"/>
        <family val="2"/>
      </rPr>
      <t>T7093)</t>
    </r>
  </si>
  <si>
    <r>
      <rPr>
        <sz val="12"/>
        <color theme="1"/>
        <rFont val="新細明體"/>
        <family val="1"/>
        <charset val="136"/>
      </rPr>
      <t>正方形盝頂青砂岩墓誌並蓋「右承制劉知微墓誌銘并序」</t>
    </r>
    <r>
      <rPr>
        <sz val="12"/>
        <color theme="1"/>
        <rFont val="Calibri"/>
        <family val="2"/>
      </rPr>
      <t>1</t>
    </r>
  </si>
  <si>
    <r>
      <rPr>
        <sz val="12"/>
        <color theme="1"/>
        <rFont val="新細明體"/>
        <family val="1"/>
        <charset val="136"/>
      </rPr>
      <t>右承制掌良縣商鐵麴監</t>
    </r>
    <r>
      <rPr>
        <sz val="12"/>
        <color theme="1"/>
        <rFont val="Calibri"/>
        <family val="2"/>
      </rPr>
      <t>(</t>
    </r>
    <r>
      <rPr>
        <sz val="12"/>
        <color theme="1"/>
        <rFont val="新細明體"/>
        <family val="1"/>
        <charset val="136"/>
      </rPr>
      <t>左承制銀青崇祿大夫兼監察御史，據</t>
    </r>
    <r>
      <rPr>
        <sz val="12"/>
        <color theme="1"/>
        <rFont val="Calibri"/>
        <family val="2"/>
      </rPr>
      <t>T7093</t>
    </r>
    <r>
      <rPr>
        <sz val="12"/>
        <color theme="1"/>
        <rFont val="新細明體"/>
        <family val="1"/>
        <charset val="136"/>
      </rPr>
      <t>墓誌</t>
    </r>
    <r>
      <rPr>
        <sz val="12"/>
        <color theme="1"/>
        <rFont val="Calibri"/>
        <family val="2"/>
      </rPr>
      <t>)</t>
    </r>
  </si>
  <si>
    <r>
      <rPr>
        <sz val="12"/>
        <color theme="1"/>
        <rFont val="新細明體"/>
        <family val="1"/>
        <charset val="136"/>
      </rPr>
      <t>遼寧省朝陽市龍城區七道泉子鎮水泉村</t>
    </r>
    <r>
      <rPr>
        <sz val="12"/>
        <color theme="1"/>
        <rFont val="Calibri"/>
        <family val="2"/>
      </rPr>
      <t>M10</t>
    </r>
  </si>
  <si>
    <r>
      <rPr>
        <sz val="12"/>
        <color theme="1"/>
        <rFont val="新細明體"/>
        <family val="1"/>
        <charset val="136"/>
      </rPr>
      <t>葬於壽昌三年歲次丁丑八月壬午朔十五日丙申坤時</t>
    </r>
  </si>
  <si>
    <r>
      <rPr>
        <sz val="12"/>
        <color theme="1"/>
        <rFont val="新細明體"/>
        <family val="1"/>
        <charset val="136"/>
      </rPr>
      <t>劉知古</t>
    </r>
  </si>
  <si>
    <t>?</t>
  </si>
  <si>
    <r>
      <rPr>
        <sz val="12"/>
        <color theme="1"/>
        <rFont val="新細明體"/>
        <family val="1"/>
        <charset val="136"/>
      </rPr>
      <t>劉知新</t>
    </r>
    <r>
      <rPr>
        <sz val="12"/>
        <color theme="1"/>
        <rFont val="Calibri"/>
        <family val="2"/>
      </rPr>
      <t>(</t>
    </r>
    <r>
      <rPr>
        <sz val="12"/>
        <color theme="1"/>
        <rFont val="新細明體"/>
        <family val="1"/>
        <charset val="136"/>
      </rPr>
      <t>長兄，</t>
    </r>
    <r>
      <rPr>
        <sz val="12"/>
        <color theme="1"/>
        <rFont val="Calibri"/>
        <family val="2"/>
      </rPr>
      <t>T7091)</t>
    </r>
    <r>
      <rPr>
        <sz val="12"/>
        <color theme="1"/>
        <rFont val="新細明體"/>
        <family val="1"/>
        <charset val="136"/>
      </rPr>
      <t>、劉知微</t>
    </r>
    <r>
      <rPr>
        <sz val="12"/>
        <color theme="1"/>
        <rFont val="Calibri"/>
        <family val="2"/>
      </rPr>
      <t>(</t>
    </r>
    <r>
      <rPr>
        <sz val="12"/>
        <color theme="1"/>
        <rFont val="新細明體"/>
        <family val="1"/>
        <charset val="136"/>
      </rPr>
      <t>二兄，</t>
    </r>
    <r>
      <rPr>
        <sz val="12"/>
        <color theme="1"/>
        <rFont val="Calibri"/>
        <family val="2"/>
      </rPr>
      <t>T7092)</t>
    </r>
  </si>
  <si>
    <r>
      <rPr>
        <sz val="12"/>
        <color theme="1"/>
        <rFont val="新細明體"/>
        <family val="1"/>
        <charset val="136"/>
      </rPr>
      <t>正方形盝頂青砂岩墓誌並蓋「故彭城郡劉公墓誌銘」</t>
    </r>
    <r>
      <rPr>
        <sz val="12"/>
        <color theme="1"/>
        <rFont val="Calibri"/>
        <family val="2"/>
      </rPr>
      <t>1</t>
    </r>
  </si>
  <si>
    <r>
      <rPr>
        <sz val="12"/>
        <color theme="1"/>
        <rFont val="新細明體"/>
        <family val="1"/>
        <charset val="136"/>
      </rPr>
      <t>隨駕御史監察</t>
    </r>
  </si>
  <si>
    <r>
      <rPr>
        <sz val="12"/>
        <color theme="1"/>
        <rFont val="新細明體"/>
        <family val="1"/>
        <charset val="136"/>
      </rPr>
      <t>遼寧省喀左縣甘招公社羊草溝門大隊溝裡小隊</t>
    </r>
  </si>
  <si>
    <r>
      <rPr>
        <sz val="12"/>
        <color theme="1"/>
        <rFont val="新細明體"/>
        <family val="1"/>
        <charset val="136"/>
      </rPr>
      <t>卒於乾亨二年秋八月二日</t>
    </r>
    <r>
      <rPr>
        <sz val="12"/>
        <color theme="1"/>
        <rFont val="Calibri"/>
        <family val="2"/>
      </rPr>
      <t>(</t>
    </r>
    <r>
      <rPr>
        <sz val="12"/>
        <color theme="1"/>
        <rFont val="新細明體"/>
        <family val="1"/>
        <charset val="136"/>
      </rPr>
      <t>據《全遼文》</t>
    </r>
    <r>
      <rPr>
        <sz val="12"/>
        <color theme="1"/>
        <rFont val="Calibri"/>
        <family val="2"/>
      </rPr>
      <t>)</t>
    </r>
  </si>
  <si>
    <r>
      <rPr>
        <sz val="12"/>
        <color theme="1"/>
        <rFont val="新細明體"/>
        <family val="1"/>
        <charset val="136"/>
      </rPr>
      <t>王裕</t>
    </r>
  </si>
  <si>
    <r>
      <t>?-980(5</t>
    </r>
    <r>
      <rPr>
        <sz val="12"/>
        <color theme="1"/>
        <rFont val="新細明體"/>
        <family val="1"/>
        <charset val="136"/>
      </rPr>
      <t>□，據《全遼文》</t>
    </r>
    <r>
      <rPr>
        <sz val="12"/>
        <color theme="1"/>
        <rFont val="Calibri"/>
        <family val="2"/>
      </rPr>
      <t>)</t>
    </r>
  </si>
  <si>
    <r>
      <rPr>
        <sz val="12"/>
        <color theme="1"/>
        <rFont val="新細明體"/>
        <family val="1"/>
        <charset val="136"/>
      </rPr>
      <t>王瓚</t>
    </r>
    <r>
      <rPr>
        <sz val="12"/>
        <color theme="1"/>
        <rFont val="Calibri"/>
        <family val="2"/>
      </rPr>
      <t>(</t>
    </r>
    <r>
      <rPr>
        <sz val="12"/>
        <color theme="1"/>
        <rFont val="新細明體"/>
        <family val="1"/>
        <charset val="136"/>
      </rPr>
      <t>長子，</t>
    </r>
    <r>
      <rPr>
        <sz val="12"/>
        <color theme="1"/>
        <rFont val="Calibri"/>
        <family val="2"/>
      </rPr>
      <t>T7098)</t>
    </r>
    <r>
      <rPr>
        <sz val="12"/>
        <color theme="1"/>
        <rFont val="新細明體"/>
        <family val="1"/>
        <charset val="136"/>
      </rPr>
      <t>、王悅</t>
    </r>
    <r>
      <rPr>
        <sz val="12"/>
        <color theme="1"/>
        <rFont val="Calibri"/>
        <family val="2"/>
      </rPr>
      <t>(</t>
    </r>
    <r>
      <rPr>
        <sz val="12"/>
        <color theme="1"/>
        <rFont val="新細明體"/>
        <family val="1"/>
        <charset val="136"/>
      </rPr>
      <t>堂兄弟，</t>
    </r>
    <r>
      <rPr>
        <sz val="12"/>
        <color theme="1"/>
        <rFont val="Calibri"/>
        <family val="2"/>
      </rPr>
      <t>T4726)</t>
    </r>
    <r>
      <rPr>
        <sz val="12"/>
        <color theme="1"/>
        <rFont val="新細明體"/>
        <family val="1"/>
        <charset val="136"/>
      </rPr>
      <t>、王處直</t>
    </r>
    <r>
      <rPr>
        <sz val="12"/>
        <color theme="1"/>
        <rFont val="Calibri"/>
        <family val="2"/>
      </rPr>
      <t>(</t>
    </r>
    <r>
      <rPr>
        <sz val="12"/>
        <color theme="1"/>
        <rFont val="新細明體"/>
        <family val="1"/>
        <charset val="136"/>
      </rPr>
      <t>曾祖父，</t>
    </r>
    <r>
      <rPr>
        <sz val="12"/>
        <color theme="1"/>
        <rFont val="Calibri"/>
        <family val="2"/>
      </rPr>
      <t>T5996)</t>
    </r>
  </si>
  <si>
    <r>
      <rPr>
        <sz val="12"/>
        <color theme="1"/>
        <rFont val="新細明體"/>
        <family val="1"/>
        <charset val="136"/>
      </rPr>
      <t>墓誌「大遼故崇義軍節度使管內觀察處置等使崇祿大夫檢校太保使持節宜州諸軍事行宜州刺史兼御史大夫上柱國琅琊□□□侯食邑五佰戶王公墓誌銘并序」</t>
    </r>
    <r>
      <rPr>
        <sz val="12"/>
        <color theme="1"/>
        <rFont val="Calibri"/>
        <family val="2"/>
      </rPr>
      <t>1(</t>
    </r>
    <r>
      <rPr>
        <sz val="12"/>
        <color theme="1"/>
        <rFont val="新細明體"/>
        <family val="1"/>
        <charset val="136"/>
      </rPr>
      <t>據《全遼文》</t>
    </r>
    <r>
      <rPr>
        <sz val="12"/>
        <color theme="1"/>
        <rFont val="Calibri"/>
        <family val="2"/>
      </rPr>
      <t>)</t>
    </r>
  </si>
  <si>
    <r>
      <rPr>
        <sz val="12"/>
        <color theme="1"/>
        <rFont val="新細明體"/>
        <family val="1"/>
        <charset val="136"/>
      </rPr>
      <t>崇義軍節度使管內觀察處置等使崇祿大夫檢校太保使持節宜州諸軍事行宜州刺史兼御史大夫上柱國琅琊□□□侯食邑五佰戶</t>
    </r>
  </si>
  <si>
    <r>
      <rPr>
        <sz val="12"/>
        <color theme="1"/>
        <rFont val="新細明體"/>
        <family val="1"/>
        <charset val="136"/>
      </rPr>
      <t>向南，〈遼王氏二方墓誌考〉，《考古與文物》，</t>
    </r>
    <r>
      <rPr>
        <sz val="12"/>
        <color theme="1"/>
        <rFont val="Calibri"/>
        <family val="2"/>
      </rPr>
      <t>1984</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17</t>
    </r>
    <r>
      <rPr>
        <sz val="12"/>
        <color theme="1"/>
        <rFont val="新細明體"/>
        <family val="1"/>
        <charset val="136"/>
      </rPr>
      <t>。</t>
    </r>
  </si>
  <si>
    <r>
      <rPr>
        <sz val="12"/>
        <color theme="1"/>
        <rFont val="新細明體"/>
        <family val="1"/>
        <charset val="136"/>
      </rPr>
      <t>卒於統和二年春三月十二日</t>
    </r>
  </si>
  <si>
    <r>
      <rPr>
        <sz val="12"/>
        <color theme="1"/>
        <rFont val="新細明體"/>
        <family val="1"/>
        <charset val="136"/>
      </rPr>
      <t>王瓚</t>
    </r>
  </si>
  <si>
    <r>
      <t>?-984(</t>
    </r>
    <r>
      <rPr>
        <sz val="12"/>
        <color theme="1"/>
        <rFont val="新細明體"/>
        <family val="1"/>
        <charset val="136"/>
      </rPr>
      <t>不超過</t>
    </r>
    <r>
      <rPr>
        <sz val="12"/>
        <color theme="1"/>
        <rFont val="Calibri"/>
        <family val="2"/>
      </rPr>
      <t>38</t>
    </r>
    <r>
      <rPr>
        <sz val="12"/>
        <color theme="1"/>
        <rFont val="新細明體"/>
        <family val="1"/>
        <charset val="136"/>
      </rPr>
      <t>歲</t>
    </r>
    <r>
      <rPr>
        <sz val="12"/>
        <color theme="1"/>
        <rFont val="Calibri"/>
        <family val="2"/>
      </rPr>
      <t>)</t>
    </r>
  </si>
  <si>
    <r>
      <rPr>
        <sz val="12"/>
        <color theme="1"/>
        <rFont val="新細明體"/>
        <family val="1"/>
        <charset val="136"/>
      </rPr>
      <t>王裕</t>
    </r>
    <r>
      <rPr>
        <sz val="12"/>
        <color theme="1"/>
        <rFont val="Calibri"/>
        <family val="2"/>
      </rPr>
      <t>(</t>
    </r>
    <r>
      <rPr>
        <sz val="12"/>
        <color theme="1"/>
        <rFont val="新細明體"/>
        <family val="1"/>
        <charset val="136"/>
      </rPr>
      <t>父，</t>
    </r>
    <r>
      <rPr>
        <sz val="12"/>
        <color theme="1"/>
        <rFont val="Calibri"/>
        <family val="2"/>
      </rPr>
      <t>T7097)</t>
    </r>
  </si>
  <si>
    <r>
      <rPr>
        <sz val="12"/>
        <color theme="1"/>
        <rFont val="新細明體"/>
        <family val="1"/>
        <charset val="136"/>
      </rPr>
      <t>墓誌「積慶宮漢兒副部屬金紫崇祿大夫檢校尚書右僕射兼御史大夫上柱國瑯琊王公奉諸銘并序」</t>
    </r>
    <r>
      <rPr>
        <sz val="12"/>
        <color theme="1"/>
        <rFont val="Calibri"/>
        <family val="2"/>
      </rPr>
      <t>1</t>
    </r>
  </si>
  <si>
    <r>
      <rPr>
        <sz val="12"/>
        <color theme="1"/>
        <rFont val="新細明體"/>
        <family val="1"/>
        <charset val="136"/>
      </rPr>
      <t>積慶宮漢兒副部屬金紫崇祿大夫檢校尚書右僕射兼御史大夫上柱國</t>
    </r>
  </si>
  <si>
    <r>
      <rPr>
        <sz val="12"/>
        <color theme="1"/>
        <rFont val="新細明體"/>
        <family val="1"/>
        <charset val="136"/>
      </rPr>
      <t>遼寧省朝陽市朝陽縣烏蘭河碩蒙古族鄉黃道營子村</t>
    </r>
  </si>
  <si>
    <r>
      <rPr>
        <sz val="12"/>
        <color theme="1"/>
        <rFont val="新細明體"/>
        <family val="1"/>
        <charset val="136"/>
      </rPr>
      <t>葬於天祿五年辛亥八月庚寅朔二十三日壬子</t>
    </r>
  </si>
  <si>
    <r>
      <rPr>
        <sz val="12"/>
        <color theme="1"/>
        <rFont val="新細明體"/>
        <family val="1"/>
        <charset val="136"/>
      </rPr>
      <t>李氏</t>
    </r>
  </si>
  <si>
    <t>896-950(55)</t>
  </si>
  <si>
    <r>
      <rPr>
        <sz val="12"/>
        <color theme="1"/>
        <rFont val="新細明體"/>
        <family val="1"/>
        <charset val="136"/>
      </rPr>
      <t>石重貴</t>
    </r>
    <r>
      <rPr>
        <sz val="12"/>
        <color theme="1"/>
        <rFont val="Calibri"/>
        <family val="2"/>
      </rPr>
      <t>(</t>
    </r>
    <r>
      <rPr>
        <sz val="12"/>
        <color theme="1"/>
        <rFont val="新細明體"/>
        <family val="1"/>
        <charset val="136"/>
      </rPr>
      <t>姪，</t>
    </r>
    <r>
      <rPr>
        <sz val="12"/>
        <color theme="1"/>
        <rFont val="Calibri"/>
        <family val="2"/>
      </rPr>
      <t>T6238)</t>
    </r>
    <r>
      <rPr>
        <sz val="12"/>
        <color theme="1"/>
        <rFont val="新細明體"/>
        <family val="1"/>
        <charset val="136"/>
      </rPr>
      <t>、後晉皇室</t>
    </r>
  </si>
  <si>
    <r>
      <rPr>
        <sz val="12"/>
        <color theme="1"/>
        <rFont val="新細明體"/>
        <family val="1"/>
        <charset val="136"/>
      </rPr>
      <t>正方形盝頂青砂岩墓誌「嗣晉皇太后墓誌銘」</t>
    </r>
    <r>
      <rPr>
        <sz val="12"/>
        <color theme="1"/>
        <rFont val="Calibri"/>
        <family val="2"/>
      </rPr>
      <t>1(</t>
    </r>
    <r>
      <rPr>
        <sz val="12"/>
        <color theme="1"/>
        <rFont val="新細明體"/>
        <family val="1"/>
        <charset val="136"/>
      </rPr>
      <t>四周陰刻忍冬紋</t>
    </r>
    <r>
      <rPr>
        <sz val="12"/>
        <color theme="1"/>
        <rFont val="Calibri"/>
        <family val="2"/>
      </rPr>
      <t>)</t>
    </r>
  </si>
  <si>
    <r>
      <rPr>
        <sz val="12"/>
        <color theme="1"/>
        <rFont val="新細明體"/>
        <family val="1"/>
        <charset val="136"/>
      </rPr>
      <t>嗣晉皇太后</t>
    </r>
  </si>
  <si>
    <r>
      <rPr>
        <sz val="12"/>
        <color theme="1"/>
        <rFont val="新細明體"/>
        <family val="1"/>
        <charset val="136"/>
      </rPr>
      <t>杜曉紅、李宇峰，〈遼寧朝陽縣發現遼代後晉李太后、安太妃墓志〉，收入《邊疆考古研究》，第</t>
    </r>
    <r>
      <rPr>
        <sz val="12"/>
        <color theme="1"/>
        <rFont val="Calibri"/>
        <family val="2"/>
      </rPr>
      <t>16</t>
    </r>
    <r>
      <rPr>
        <sz val="12"/>
        <color theme="1"/>
        <rFont val="新細明體"/>
        <family val="1"/>
        <charset val="136"/>
      </rPr>
      <t>期。</t>
    </r>
    <r>
      <rPr>
        <sz val="12"/>
        <color theme="1"/>
        <rFont val="Calibri"/>
        <family val="2"/>
      </rPr>
      <t>2014</t>
    </r>
    <r>
      <rPr>
        <sz val="12"/>
        <color theme="1"/>
        <rFont val="新細明體"/>
        <family val="1"/>
        <charset val="136"/>
      </rPr>
      <t>，頁</t>
    </r>
    <r>
      <rPr>
        <sz val="12"/>
        <color theme="1"/>
        <rFont val="Calibri"/>
        <family val="2"/>
      </rPr>
      <t>61-68</t>
    </r>
    <r>
      <rPr>
        <sz val="12"/>
        <color theme="1"/>
        <rFont val="新細明體"/>
        <family val="1"/>
        <charset val="136"/>
      </rPr>
      <t>。</t>
    </r>
  </si>
  <si>
    <r>
      <rPr>
        <sz val="12"/>
        <color theme="1"/>
        <rFont val="新細明體"/>
        <family val="1"/>
        <charset val="136"/>
      </rPr>
      <t>葬於天祿五年八月庚寅朔十七日丙午</t>
    </r>
  </si>
  <si>
    <r>
      <rPr>
        <sz val="12"/>
        <color theme="1"/>
        <rFont val="新細明體"/>
        <family val="1"/>
        <charset val="136"/>
      </rPr>
      <t>安氏</t>
    </r>
  </si>
  <si>
    <t>888-949(62)</t>
  </si>
  <si>
    <r>
      <rPr>
        <sz val="12"/>
        <color theme="1"/>
        <rFont val="新細明體"/>
        <family val="1"/>
        <charset val="136"/>
      </rPr>
      <t>石重貴</t>
    </r>
    <r>
      <rPr>
        <sz val="12"/>
        <color theme="1"/>
        <rFont val="Calibri"/>
        <family val="2"/>
      </rPr>
      <t>(</t>
    </r>
    <r>
      <rPr>
        <sz val="12"/>
        <color theme="1"/>
        <rFont val="新細明體"/>
        <family val="1"/>
        <charset val="136"/>
      </rPr>
      <t>子，</t>
    </r>
    <r>
      <rPr>
        <sz val="12"/>
        <color theme="1"/>
        <rFont val="Calibri"/>
        <family val="2"/>
      </rPr>
      <t>T6238)</t>
    </r>
    <r>
      <rPr>
        <sz val="12"/>
        <color theme="1"/>
        <rFont val="新細明體"/>
        <family val="1"/>
        <charset val="136"/>
      </rPr>
      <t>、後晉皇室</t>
    </r>
  </si>
  <si>
    <r>
      <rPr>
        <sz val="12"/>
        <color theme="1"/>
        <rFont val="新細明體"/>
        <family val="1"/>
        <charset val="136"/>
      </rPr>
      <t>正方形盝頂青砂岩墓誌「嗣晉皇太妃墓誌銘」</t>
    </r>
    <r>
      <rPr>
        <sz val="12"/>
        <color theme="1"/>
        <rFont val="Calibri"/>
        <family val="2"/>
      </rPr>
      <t>1(</t>
    </r>
    <r>
      <rPr>
        <sz val="12"/>
        <color theme="1"/>
        <rFont val="新細明體"/>
        <family val="1"/>
        <charset val="136"/>
      </rPr>
      <t>四周陰刻忍冬紋</t>
    </r>
    <r>
      <rPr>
        <sz val="12"/>
        <color theme="1"/>
        <rFont val="Calibri"/>
        <family val="2"/>
      </rPr>
      <t>)</t>
    </r>
  </si>
  <si>
    <r>
      <rPr>
        <sz val="12"/>
        <color theme="1"/>
        <rFont val="新細明體"/>
        <family val="1"/>
        <charset val="136"/>
      </rPr>
      <t>嗣晉皇太妃、晉出帝石重貴生母</t>
    </r>
  </si>
  <si>
    <r>
      <rPr>
        <sz val="12"/>
        <color theme="1"/>
        <rFont val="新細明體"/>
        <family val="1"/>
        <charset val="136"/>
      </rPr>
      <t>遼寧省錦州市北鎮市富屯村洪家街</t>
    </r>
    <r>
      <rPr>
        <sz val="12"/>
        <color theme="1"/>
        <rFont val="Calibri"/>
        <family val="2"/>
      </rPr>
      <t>M4</t>
    </r>
  </si>
  <si>
    <r>
      <rPr>
        <sz val="12"/>
        <color theme="1"/>
        <rFont val="新細明體"/>
        <family val="1"/>
        <charset val="136"/>
      </rPr>
      <t>葬於統和二十九年十一月十六日</t>
    </r>
    <r>
      <rPr>
        <sz val="12"/>
        <color theme="1"/>
        <rFont val="Calibri"/>
        <family val="2"/>
      </rPr>
      <t>(</t>
    </r>
    <r>
      <rPr>
        <sz val="12"/>
        <color theme="1"/>
        <rFont val="新細明體"/>
        <family val="1"/>
        <charset val="136"/>
      </rPr>
      <t>陪葬於遼乾陵之側</t>
    </r>
    <r>
      <rPr>
        <sz val="12"/>
        <color theme="1"/>
        <rFont val="Calibri"/>
        <family val="2"/>
      </rPr>
      <t>)</t>
    </r>
  </si>
  <si>
    <r>
      <rPr>
        <sz val="12"/>
        <color theme="1"/>
        <rFont val="新細明體"/>
        <family val="1"/>
        <charset val="136"/>
      </rPr>
      <t>韓德讓</t>
    </r>
    <r>
      <rPr>
        <sz val="12"/>
        <color theme="1"/>
        <rFont val="Calibri"/>
        <family val="2"/>
      </rPr>
      <t>(</t>
    </r>
    <r>
      <rPr>
        <sz val="12"/>
        <color theme="1"/>
        <rFont val="新細明體"/>
        <family val="1"/>
        <charset val="136"/>
      </rPr>
      <t>耶律隆運</t>
    </r>
    <r>
      <rPr>
        <sz val="12"/>
        <color theme="1"/>
        <rFont val="Calibri"/>
        <family val="2"/>
      </rPr>
      <t>)</t>
    </r>
    <r>
      <rPr>
        <sz val="12"/>
        <color theme="1"/>
        <rFont val="新細明體"/>
        <family val="1"/>
        <charset val="136"/>
      </rPr>
      <t>、不明、不明</t>
    </r>
  </si>
  <si>
    <r>
      <t>941-1011.4.17(71)</t>
    </r>
    <r>
      <rPr>
        <sz val="12"/>
        <color theme="1"/>
        <rFont val="新細明體"/>
        <family val="1"/>
        <charset val="136"/>
      </rPr>
      <t>、</t>
    </r>
    <r>
      <rPr>
        <sz val="12"/>
        <color theme="1"/>
        <rFont val="Calibri"/>
        <family val="2"/>
      </rPr>
      <t>?-?</t>
    </r>
    <r>
      <rPr>
        <sz val="12"/>
        <color theme="1"/>
        <rFont val="新細明體"/>
        <family val="1"/>
        <charset val="136"/>
      </rPr>
      <t>、</t>
    </r>
    <r>
      <rPr>
        <sz val="12"/>
        <color theme="1"/>
        <rFont val="Calibri"/>
        <family val="2"/>
      </rPr>
      <t>?-?</t>
    </r>
  </si>
  <si>
    <r>
      <rPr>
        <sz val="12"/>
        <color theme="1"/>
        <rFont val="新細明體"/>
        <family val="1"/>
        <charset val="136"/>
      </rPr>
      <t>韓氏家族墓地、韓匡嗣</t>
    </r>
    <r>
      <rPr>
        <sz val="12"/>
        <color theme="1"/>
        <rFont val="Calibri"/>
        <family val="2"/>
      </rPr>
      <t>(</t>
    </r>
    <r>
      <rPr>
        <sz val="12"/>
        <color theme="1"/>
        <rFont val="新細明體"/>
        <family val="1"/>
        <charset val="136"/>
      </rPr>
      <t>父，</t>
    </r>
    <r>
      <rPr>
        <sz val="12"/>
        <color theme="1"/>
        <rFont val="Calibri"/>
        <family val="2"/>
      </rPr>
      <t>T4568)</t>
    </r>
    <r>
      <rPr>
        <sz val="12"/>
        <color theme="1"/>
        <rFont val="新細明體"/>
        <family val="1"/>
        <charset val="136"/>
      </rPr>
      <t>、耶律弘仁</t>
    </r>
    <r>
      <rPr>
        <sz val="12"/>
        <color theme="1"/>
        <rFont val="Calibri"/>
        <family val="2"/>
      </rPr>
      <t>(</t>
    </r>
    <r>
      <rPr>
        <sz val="12"/>
        <color theme="1"/>
        <rFont val="新細明體"/>
        <family val="1"/>
        <charset val="136"/>
      </rPr>
      <t>過繼子，</t>
    </r>
    <r>
      <rPr>
        <sz val="12"/>
        <color theme="1"/>
        <rFont val="Calibri"/>
        <family val="2"/>
      </rPr>
      <t>T7454)</t>
    </r>
    <r>
      <rPr>
        <sz val="12"/>
        <color theme="1"/>
        <rFont val="新細明體"/>
        <family val="1"/>
        <charset val="136"/>
      </rPr>
      <t>、耶律弘禮</t>
    </r>
    <r>
      <rPr>
        <sz val="12"/>
        <color theme="1"/>
        <rFont val="Calibri"/>
        <family val="2"/>
      </rPr>
      <t>(</t>
    </r>
    <r>
      <rPr>
        <sz val="12"/>
        <color theme="1"/>
        <rFont val="新細明體"/>
        <family val="1"/>
        <charset val="136"/>
      </rPr>
      <t>過繼子，</t>
    </r>
    <r>
      <rPr>
        <sz val="12"/>
        <color theme="1"/>
        <rFont val="Calibri"/>
        <family val="2"/>
      </rPr>
      <t>T6236)</t>
    </r>
  </si>
  <si>
    <r>
      <rPr>
        <sz val="12"/>
        <color theme="1"/>
        <rFont val="新細明體"/>
        <family val="1"/>
        <charset val="136"/>
      </rPr>
      <t>盝頂並蓋石墓誌「文忠王墓誌銘」</t>
    </r>
    <r>
      <rPr>
        <sz val="12"/>
        <color theme="1"/>
        <rFont val="Calibri"/>
        <family val="2"/>
      </rPr>
      <t>1(</t>
    </r>
    <r>
      <rPr>
        <sz val="12"/>
        <color theme="1"/>
        <rFont val="新細明體"/>
        <family val="1"/>
        <charset val="136"/>
      </rPr>
      <t>字口塗金粉，四斜面刻十二生肖</t>
    </r>
    <r>
      <rPr>
        <sz val="12"/>
        <color theme="1"/>
        <rFont val="Calibri"/>
        <family val="2"/>
      </rPr>
      <t>)</t>
    </r>
  </si>
  <si>
    <r>
      <t>...</t>
    </r>
    <r>
      <rPr>
        <sz val="12"/>
        <color theme="1"/>
        <rFont val="新細明體"/>
        <family val="1"/>
        <charset val="136"/>
      </rPr>
      <t>霸國功臣樞密使開府儀同三司大丞相兼政事令晉國王食邑二萬戶食實封陸千戶贈尚書令諡文忠</t>
    </r>
  </si>
  <si>
    <r>
      <rPr>
        <sz val="12"/>
        <color theme="1"/>
        <rFont val="新細明體"/>
        <family val="1"/>
        <charset val="136"/>
      </rPr>
      <t>萬雄飛、司偉偉，〈遼代韓德讓墓誌考釋〉，《考古》，</t>
    </r>
    <r>
      <rPr>
        <sz val="12"/>
        <color theme="1"/>
        <rFont val="Calibri"/>
        <family val="2"/>
      </rPr>
      <t>2020</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111-120</t>
    </r>
    <r>
      <rPr>
        <sz val="12"/>
        <color theme="1"/>
        <rFont val="新細明體"/>
        <family val="1"/>
        <charset val="136"/>
      </rPr>
      <t>。
遼寧省文物考古研究院、錦州市博物館、北鎮市文物處，〈遼寧北鎮市遼代韓德讓墓的發掘〉，《考古》，</t>
    </r>
    <r>
      <rPr>
        <sz val="12"/>
        <color theme="1"/>
        <rFont val="Calibri"/>
        <family val="2"/>
      </rPr>
      <t>2020</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58-76</t>
    </r>
    <r>
      <rPr>
        <sz val="12"/>
        <color theme="1"/>
        <rFont val="新細明體"/>
        <family val="1"/>
        <charset val="136"/>
      </rPr>
      <t>。</t>
    </r>
  </si>
  <si>
    <r>
      <rPr>
        <sz val="12"/>
        <color theme="1"/>
        <rFont val="新細明體"/>
        <family val="1"/>
        <charset val="136"/>
      </rPr>
      <t>遼寧省朝陽市朝陽縣西營子鄉</t>
    </r>
  </si>
  <si>
    <r>
      <rPr>
        <sz val="12"/>
        <color theme="1"/>
        <rFont val="新細明體"/>
        <family val="1"/>
        <charset val="136"/>
      </rPr>
      <t>葬於乾統二年九月二十七日</t>
    </r>
  </si>
  <si>
    <r>
      <rPr>
        <sz val="12"/>
        <color theme="1"/>
        <rFont val="新細明體"/>
        <family val="1"/>
        <charset val="136"/>
      </rPr>
      <t>王仲興</t>
    </r>
  </si>
  <si>
    <t>1046-1091(46)</t>
  </si>
  <si>
    <r>
      <rPr>
        <sz val="12"/>
        <color theme="1"/>
        <rFont val="新細明體"/>
        <family val="1"/>
        <charset val="136"/>
      </rPr>
      <t>石墓誌「大遼故朝散大夫守秘書少監侍御史知雜兼權堂後官開國伯食邑七百戶賜紫金魚袋王公墓誌銘并序」</t>
    </r>
    <r>
      <rPr>
        <sz val="12"/>
        <color theme="1"/>
        <rFont val="Calibri"/>
        <family val="2"/>
      </rPr>
      <t>1</t>
    </r>
  </si>
  <si>
    <r>
      <rPr>
        <sz val="12"/>
        <color theme="1"/>
        <rFont val="新細明體"/>
        <family val="1"/>
        <charset val="136"/>
      </rPr>
      <t>朝散大夫守秘書少監侍御史知雜兼權堂後官</t>
    </r>
  </si>
  <si>
    <r>
      <rPr>
        <sz val="12"/>
        <color theme="1"/>
        <rFont val="新細明體"/>
        <family val="1"/>
        <charset val="136"/>
      </rPr>
      <t>常志浩、王玉婷，〈遼王仲興墓志補考</t>
    </r>
    <r>
      <rPr>
        <sz val="12"/>
        <color theme="1"/>
        <rFont val="Calibri"/>
        <family val="2"/>
      </rPr>
      <t>——</t>
    </r>
    <r>
      <rPr>
        <sz val="12"/>
        <color theme="1"/>
        <rFont val="新細明體"/>
        <family val="1"/>
        <charset val="136"/>
      </rPr>
      <t>兼論墓志傳者楊丘文事跡〉，《北方文物》，</t>
    </r>
    <r>
      <rPr>
        <sz val="12"/>
        <color theme="1"/>
        <rFont val="Calibri"/>
        <family val="2"/>
      </rPr>
      <t>2020</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92-97</t>
    </r>
    <r>
      <rPr>
        <sz val="12"/>
        <color theme="1"/>
        <rFont val="新細明體"/>
        <family val="1"/>
        <charset val="136"/>
      </rPr>
      <t>。</t>
    </r>
  </si>
  <si>
    <r>
      <rPr>
        <sz val="12"/>
        <color theme="1"/>
        <rFont val="新細明體"/>
        <family val="1"/>
        <charset val="136"/>
      </rPr>
      <t>內蒙古自治區赤峰市寧城縣福峰山</t>
    </r>
  </si>
  <si>
    <r>
      <rPr>
        <sz val="12"/>
        <color theme="1"/>
        <rFont val="新細明體"/>
        <family val="1"/>
        <charset val="136"/>
      </rPr>
      <t>葬於遼道宗咸雍八年</t>
    </r>
  </si>
  <si>
    <r>
      <rPr>
        <sz val="12"/>
        <color theme="1"/>
        <rFont val="新細明體"/>
        <family val="1"/>
        <charset val="136"/>
      </rPr>
      <t>蕭寧、耶律氏</t>
    </r>
  </si>
  <si>
    <r>
      <t>1025-1072(48)</t>
    </r>
    <r>
      <rPr>
        <sz val="12"/>
        <color theme="1"/>
        <rFont val="新細明體"/>
        <family val="1"/>
        <charset val="136"/>
      </rPr>
      <t>、</t>
    </r>
    <r>
      <rPr>
        <sz val="12"/>
        <color theme="1"/>
        <rFont val="Calibri"/>
        <family val="2"/>
      </rPr>
      <t>?</t>
    </r>
  </si>
  <si>
    <r>
      <rPr>
        <sz val="12"/>
        <color theme="1"/>
        <rFont val="新細明體"/>
        <family val="1"/>
        <charset val="136"/>
      </rPr>
      <t>遼皇室、蕭繼遠</t>
    </r>
    <r>
      <rPr>
        <sz val="12"/>
        <color theme="1"/>
        <rFont val="Calibri"/>
        <family val="2"/>
      </rPr>
      <t>(</t>
    </r>
    <r>
      <rPr>
        <sz val="12"/>
        <color theme="1"/>
        <rFont val="新細明體"/>
        <family val="1"/>
        <charset val="136"/>
      </rPr>
      <t>祖父，</t>
    </r>
    <r>
      <rPr>
        <sz val="12"/>
        <color theme="1"/>
        <rFont val="Calibri"/>
        <family val="2"/>
      </rPr>
      <t>T6589)</t>
    </r>
    <r>
      <rPr>
        <sz val="12"/>
        <color theme="1"/>
        <rFont val="新細明體"/>
        <family val="1"/>
        <charset val="136"/>
      </rPr>
      <t>、耶律燕哥</t>
    </r>
    <r>
      <rPr>
        <sz val="12"/>
        <color theme="1"/>
        <rFont val="Calibri"/>
        <family val="2"/>
      </rPr>
      <t>(</t>
    </r>
    <r>
      <rPr>
        <sz val="12"/>
        <color theme="1"/>
        <rFont val="新細明體"/>
        <family val="1"/>
        <charset val="136"/>
      </rPr>
      <t>祖母，</t>
    </r>
    <r>
      <rPr>
        <sz val="12"/>
        <color theme="1"/>
        <rFont val="Calibri"/>
        <family val="2"/>
      </rPr>
      <t>T6589)</t>
    </r>
    <r>
      <rPr>
        <sz val="12"/>
        <color theme="1"/>
        <rFont val="新細明體"/>
        <family val="1"/>
        <charset val="136"/>
      </rPr>
      <t>、蕭紹宗</t>
    </r>
    <r>
      <rPr>
        <sz val="12"/>
        <color theme="1"/>
        <rFont val="Calibri"/>
        <family val="2"/>
      </rPr>
      <t>(</t>
    </r>
    <r>
      <rPr>
        <sz val="12"/>
        <color theme="1"/>
        <rFont val="新細明體"/>
        <family val="1"/>
        <charset val="136"/>
      </rPr>
      <t>父，</t>
    </r>
    <r>
      <rPr>
        <sz val="12"/>
        <color theme="1"/>
        <rFont val="Calibri"/>
        <family val="2"/>
      </rPr>
      <t>T6590)</t>
    </r>
  </si>
  <si>
    <r>
      <rPr>
        <sz val="12"/>
        <color theme="1"/>
        <rFont val="新細明體"/>
        <family val="1"/>
        <charset val="136"/>
      </rPr>
      <t>方形灰綠砂岩墓誌並蓋「</t>
    </r>
    <r>
      <rPr>
        <sz val="12"/>
        <color theme="1"/>
        <rFont val="Calibri"/>
        <family val="2"/>
      </rPr>
      <t>...</t>
    </r>
    <r>
      <rPr>
        <sz val="12"/>
        <color theme="1"/>
        <rFont val="新細明體"/>
        <family val="1"/>
        <charset val="136"/>
      </rPr>
      <t>中書門下平章事徐州大都督府長史上柱國曹國公食邑四千戶食實封肆佰戶蕭公墓誌銘并序」</t>
    </r>
    <r>
      <rPr>
        <sz val="12"/>
        <color theme="1"/>
        <rFont val="Calibri"/>
        <family val="2"/>
      </rPr>
      <t>1</t>
    </r>
    <r>
      <rPr>
        <sz val="12"/>
        <color theme="1"/>
        <rFont val="新細明體"/>
        <family val="1"/>
        <charset val="136"/>
      </rPr>
      <t>、方形灰綠砂岩墓誌並蓋「大遼國故北宰相安定公主墓誌銘」</t>
    </r>
    <r>
      <rPr>
        <sz val="12"/>
        <color theme="1"/>
        <rFont val="Calibri"/>
        <family val="2"/>
      </rPr>
      <t>1(</t>
    </r>
    <r>
      <rPr>
        <sz val="12"/>
        <color theme="1"/>
        <rFont val="新細明體"/>
        <family val="1"/>
        <charset val="136"/>
      </rPr>
      <t>外側四面斜刻十二生肖、四角線刻折枝牡丹</t>
    </r>
    <r>
      <rPr>
        <sz val="12"/>
        <color theme="1"/>
        <rFont val="Calibri"/>
        <family val="2"/>
      </rPr>
      <t>)</t>
    </r>
  </si>
  <si>
    <r>
      <rPr>
        <sz val="12"/>
        <color theme="1"/>
        <rFont val="新細明體"/>
        <family val="1"/>
        <charset val="136"/>
      </rPr>
      <t>中書門下平章事徐州大都督府長史上柱國曹國公食邑四千戶實封肆佰戶、安定公主</t>
    </r>
  </si>
  <si>
    <r>
      <rPr>
        <sz val="12"/>
        <color theme="1"/>
        <rFont val="新細明體"/>
        <family val="1"/>
        <charset val="136"/>
      </rPr>
      <t>赤峰市博物館、寧城縣文物局，〈赤峰寧城縣福峰山遼代墓葬〉，《草原文物》，</t>
    </r>
    <r>
      <rPr>
        <sz val="12"/>
        <color theme="1"/>
        <rFont val="Calibri"/>
        <family val="2"/>
      </rPr>
      <t>2018</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49-56</t>
    </r>
    <r>
      <rPr>
        <sz val="12"/>
        <color theme="1"/>
        <rFont val="新細明體"/>
        <family val="1"/>
        <charset val="136"/>
      </rPr>
      <t>。</t>
    </r>
  </si>
  <si>
    <r>
      <rPr>
        <sz val="12"/>
        <color theme="1"/>
        <rFont val="新細明體"/>
        <family val="1"/>
        <charset val="136"/>
      </rPr>
      <t>北京市石景山區魯谷</t>
    </r>
    <r>
      <rPr>
        <sz val="12"/>
        <color theme="1"/>
        <rFont val="Calibri"/>
        <family val="2"/>
      </rPr>
      <t>M56</t>
    </r>
  </si>
  <si>
    <r>
      <rPr>
        <sz val="12"/>
        <color theme="1"/>
        <rFont val="新細明體"/>
        <family val="1"/>
        <charset val="136"/>
      </rPr>
      <t>葬於重熙七年八月二十日</t>
    </r>
    <r>
      <rPr>
        <sz val="12"/>
        <color theme="1"/>
        <rFont val="Calibri"/>
        <family val="2"/>
      </rPr>
      <t>(</t>
    </r>
    <r>
      <rPr>
        <sz val="12"/>
        <color theme="1"/>
        <rFont val="新細明體"/>
        <family val="1"/>
        <charset val="136"/>
      </rPr>
      <t>墓誌正文</t>
    </r>
    <r>
      <rPr>
        <sz val="12"/>
        <color theme="1"/>
        <rFont val="Calibri"/>
        <family val="2"/>
      </rPr>
      <t>)</t>
    </r>
    <r>
      <rPr>
        <sz val="12"/>
        <color theme="1"/>
        <rFont val="新細明體"/>
        <family val="1"/>
        <charset val="136"/>
      </rPr>
      <t>、遷葬於泰和元年二月十五日</t>
    </r>
    <r>
      <rPr>
        <sz val="12"/>
        <color theme="1"/>
        <rFont val="Calibri"/>
        <family val="2"/>
      </rPr>
      <t>(</t>
    </r>
    <r>
      <rPr>
        <sz val="12"/>
        <color theme="1"/>
        <rFont val="新細明體"/>
        <family val="1"/>
        <charset val="136"/>
      </rPr>
      <t>誌蓋背面</t>
    </r>
    <r>
      <rPr>
        <sz val="12"/>
        <color theme="1"/>
        <rFont val="Calibri"/>
        <family val="2"/>
      </rPr>
      <t>)</t>
    </r>
  </si>
  <si>
    <t>1038; 1201</t>
  </si>
  <si>
    <r>
      <rPr>
        <sz val="12"/>
        <color theme="1"/>
        <rFont val="新細明體"/>
        <family val="1"/>
        <charset val="136"/>
      </rPr>
      <t>呂</t>
    </r>
    <r>
      <rPr>
        <sz val="12"/>
        <color theme="1"/>
        <rFont val="Calibri"/>
        <family val="2"/>
      </rPr>
      <t>☐☐</t>
    </r>
  </si>
  <si>
    <t>998-1038.5.28(41)</t>
  </si>
  <si>
    <r>
      <rPr>
        <sz val="12"/>
        <color theme="1"/>
        <rFont val="新細明體"/>
        <family val="1"/>
        <charset val="136"/>
      </rPr>
      <t>呂德懋呂德方家族墓地</t>
    </r>
  </si>
  <si>
    <r>
      <rPr>
        <sz val="12"/>
        <color theme="1"/>
        <rFont val="新細明體"/>
        <family val="1"/>
        <charset val="136"/>
      </rPr>
      <t>青石墓誌並蓋「呂府君墓誌銘」</t>
    </r>
    <r>
      <rPr>
        <sz val="12"/>
        <color theme="1"/>
        <rFont val="Calibri"/>
        <family val="2"/>
      </rPr>
      <t>1(</t>
    </r>
    <r>
      <rPr>
        <sz val="12"/>
        <color theme="1"/>
        <rFont val="新細明體"/>
        <family val="1"/>
        <charset val="136"/>
      </rPr>
      <t>誌蓋刻十二官員與生肖，誌蓋誌石間夾一青石片，四角墊銅錢</t>
    </r>
    <r>
      <rPr>
        <sz val="12"/>
        <color theme="1"/>
        <rFont val="Calibri"/>
        <family val="2"/>
      </rPr>
      <t>6</t>
    </r>
    <r>
      <rPr>
        <sz val="12"/>
        <color theme="1"/>
        <rFont val="新細明體"/>
        <family val="1"/>
        <charset val="136"/>
      </rPr>
      <t>枚</t>
    </r>
    <r>
      <rPr>
        <sz val="12"/>
        <color theme="1"/>
        <rFont val="Calibri"/>
        <family val="2"/>
      </rPr>
      <t>)</t>
    </r>
  </si>
  <si>
    <r>
      <rPr>
        <sz val="12"/>
        <color theme="1"/>
        <rFont val="新細明體"/>
        <family val="1"/>
        <charset val="136"/>
      </rPr>
      <t>朝請大夫政事舍人充史館修撰知薊州軍州事上輕車都尉東平縣開國子食邑五百戶賜紫金魚袋</t>
    </r>
  </si>
  <si>
    <r>
      <rPr>
        <sz val="12"/>
        <color theme="1"/>
        <rFont val="新細明體"/>
        <family val="1"/>
        <charset val="136"/>
      </rPr>
      <t>北京市文物研究所，《魯谷金代呂氏家族墓葬發掘報告》，北京：科學出版社，</t>
    </r>
    <r>
      <rPr>
        <sz val="12"/>
        <color theme="1"/>
        <rFont val="Calibri"/>
        <family val="2"/>
      </rPr>
      <t>2009</t>
    </r>
    <r>
      <rPr>
        <sz val="12"/>
        <color theme="1"/>
        <rFont val="新細明體"/>
        <family val="1"/>
        <charset val="136"/>
      </rPr>
      <t>。</t>
    </r>
  </si>
  <si>
    <r>
      <rPr>
        <sz val="12"/>
        <color theme="1"/>
        <rFont val="新細明體"/>
        <family val="1"/>
        <charset val="136"/>
      </rPr>
      <t>遼寧省北鎮市富屯街道新立村小河北村</t>
    </r>
    <r>
      <rPr>
        <sz val="12"/>
        <color theme="1"/>
        <rFont val="Calibri"/>
        <family val="2"/>
      </rPr>
      <t>M3</t>
    </r>
  </si>
  <si>
    <r>
      <rPr>
        <sz val="12"/>
        <color theme="1"/>
        <rFont val="新細明體"/>
        <family val="1"/>
        <charset val="136"/>
      </rPr>
      <t>葬於重熙十七年十一月二十六日</t>
    </r>
  </si>
  <si>
    <r>
      <rPr>
        <sz val="12"/>
        <color theme="1"/>
        <rFont val="新細明體"/>
        <family val="1"/>
        <charset val="136"/>
      </rPr>
      <t>耶律弘義</t>
    </r>
    <r>
      <rPr>
        <sz val="12"/>
        <color theme="1"/>
        <rFont val="Calibri"/>
        <family val="2"/>
      </rPr>
      <t>(</t>
    </r>
    <r>
      <rPr>
        <sz val="12"/>
        <color theme="1"/>
        <rFont val="新細明體"/>
        <family val="1"/>
        <charset val="136"/>
      </rPr>
      <t>烏獨剌</t>
    </r>
    <r>
      <rPr>
        <sz val="12"/>
        <color theme="1"/>
        <rFont val="Calibri"/>
        <family val="2"/>
      </rPr>
      <t>)</t>
    </r>
  </si>
  <si>
    <t>1033-1048(16)</t>
  </si>
  <si>
    <r>
      <rPr>
        <sz val="12"/>
        <color theme="1"/>
        <rFont val="新細明體"/>
        <family val="1"/>
        <charset val="136"/>
      </rPr>
      <t>遼皇室、耶律隆裕</t>
    </r>
    <r>
      <rPr>
        <sz val="12"/>
        <color theme="1"/>
        <rFont val="Calibri"/>
        <family val="2"/>
      </rPr>
      <t>(</t>
    </r>
    <r>
      <rPr>
        <sz val="12"/>
        <color theme="1"/>
        <rFont val="新細明體"/>
        <family val="1"/>
        <charset val="136"/>
      </rPr>
      <t>祖父</t>
    </r>
    <r>
      <rPr>
        <sz val="12"/>
        <color theme="1"/>
        <rFont val="Calibri"/>
        <family val="2"/>
      </rPr>
      <t>)</t>
    </r>
    <r>
      <rPr>
        <sz val="12"/>
        <color theme="1"/>
        <rFont val="新細明體"/>
        <family val="1"/>
        <charset val="136"/>
      </rPr>
      <t>、耶律宗熙</t>
    </r>
    <r>
      <rPr>
        <sz val="12"/>
        <color theme="1"/>
        <rFont val="Calibri"/>
        <family val="2"/>
      </rPr>
      <t>(</t>
    </r>
    <r>
      <rPr>
        <sz val="12"/>
        <color theme="1"/>
        <rFont val="新細明體"/>
        <family val="1"/>
        <charset val="136"/>
      </rPr>
      <t>父</t>
    </r>
    <r>
      <rPr>
        <sz val="12"/>
        <color theme="1"/>
        <rFont val="Calibri"/>
        <family val="2"/>
      </rPr>
      <t>)</t>
    </r>
    <r>
      <rPr>
        <sz val="12"/>
        <color theme="1"/>
        <rFont val="新細明體"/>
        <family val="1"/>
        <charset val="136"/>
      </rPr>
      <t>、耶律弘仁</t>
    </r>
    <r>
      <rPr>
        <sz val="12"/>
        <color theme="1"/>
        <rFont val="Calibri"/>
        <family val="2"/>
      </rPr>
      <t>((</t>
    </r>
    <r>
      <rPr>
        <sz val="12"/>
        <color theme="1"/>
        <rFont val="新細明體"/>
        <family val="1"/>
        <charset val="136"/>
      </rPr>
      <t>兄，</t>
    </r>
    <r>
      <rPr>
        <sz val="12"/>
        <color theme="1"/>
        <rFont val="Calibri"/>
        <family val="2"/>
      </rPr>
      <t>T7454)</t>
    </r>
    <r>
      <rPr>
        <sz val="12"/>
        <color theme="1"/>
        <rFont val="新細明體"/>
        <family val="1"/>
        <charset val="136"/>
      </rPr>
      <t>、耶律弘禮</t>
    </r>
    <r>
      <rPr>
        <sz val="12"/>
        <color theme="1"/>
        <rFont val="Calibri"/>
        <family val="2"/>
      </rPr>
      <t>(</t>
    </r>
    <r>
      <rPr>
        <sz val="12"/>
        <color theme="1"/>
        <rFont val="新細明體"/>
        <family val="1"/>
        <charset val="136"/>
      </rPr>
      <t>弟，</t>
    </r>
    <r>
      <rPr>
        <sz val="12"/>
        <color theme="1"/>
        <rFont val="Calibri"/>
        <family val="2"/>
      </rPr>
      <t>T6236)</t>
    </r>
  </si>
  <si>
    <r>
      <rPr>
        <sz val="12"/>
        <color theme="1"/>
        <rFont val="新細明體"/>
        <family val="1"/>
        <charset val="136"/>
      </rPr>
      <t>方形石墓誌並蓋「左千牛衛大將軍耶律公墓誌</t>
    </r>
    <r>
      <rPr>
        <sz val="12"/>
        <color theme="1"/>
        <rFont val="Calibri"/>
        <family val="2"/>
      </rPr>
      <t>/</t>
    </r>
    <r>
      <rPr>
        <sz val="12"/>
        <color theme="1"/>
        <rFont val="新細明體"/>
        <family val="1"/>
        <charset val="136"/>
      </rPr>
      <t>大契丹國故左千牛衛大將軍漆水耶律公墓誌銘并序」</t>
    </r>
    <r>
      <rPr>
        <sz val="12"/>
        <color theme="1"/>
        <rFont val="Calibri"/>
        <family val="2"/>
      </rPr>
      <t>1</t>
    </r>
  </si>
  <si>
    <r>
      <rPr>
        <sz val="12"/>
        <color theme="1"/>
        <rFont val="新細明體"/>
        <family val="1"/>
        <charset val="136"/>
      </rPr>
      <t>左千牛衛大將軍</t>
    </r>
  </si>
  <si>
    <r>
      <rPr>
        <sz val="12"/>
        <color theme="1"/>
        <rFont val="新細明體"/>
        <family val="1"/>
        <charset val="136"/>
      </rPr>
      <t>遼寧省文物考古研究院、錦州市博物館、北鎮市文物處，〈遼寧北鎮遼代耶律弘義墓發掘簡報〉，《文物》，</t>
    </r>
    <r>
      <rPr>
        <sz val="12"/>
        <color theme="1"/>
        <rFont val="Calibri"/>
        <family val="2"/>
      </rPr>
      <t>2021</t>
    </r>
    <r>
      <rPr>
        <sz val="12"/>
        <color theme="1"/>
        <rFont val="新細明體"/>
        <family val="1"/>
        <charset val="136"/>
      </rPr>
      <t>年</t>
    </r>
    <r>
      <rPr>
        <sz val="12"/>
        <color theme="1"/>
        <rFont val="Calibri"/>
        <family val="2"/>
      </rPr>
      <t>11</t>
    </r>
    <r>
      <rPr>
        <sz val="12"/>
        <color theme="1"/>
        <rFont val="新細明體"/>
        <family val="1"/>
        <charset val="136"/>
      </rPr>
      <t>期，頁</t>
    </r>
    <r>
      <rPr>
        <sz val="12"/>
        <color theme="1"/>
        <rFont val="Calibri"/>
        <family val="2"/>
      </rPr>
      <t>50-62</t>
    </r>
    <r>
      <rPr>
        <sz val="12"/>
        <color theme="1"/>
        <rFont val="新細明體"/>
        <family val="1"/>
        <charset val="136"/>
      </rPr>
      <t>。
司偉偉，〈遼耶律弘義墓志考釋〉，《文物》，</t>
    </r>
    <r>
      <rPr>
        <sz val="12"/>
        <color theme="1"/>
        <rFont val="Calibri"/>
        <family val="2"/>
      </rPr>
      <t>2021</t>
    </r>
    <r>
      <rPr>
        <sz val="12"/>
        <color theme="1"/>
        <rFont val="新細明體"/>
        <family val="1"/>
        <charset val="136"/>
      </rPr>
      <t>年</t>
    </r>
    <r>
      <rPr>
        <sz val="12"/>
        <color theme="1"/>
        <rFont val="Calibri"/>
        <family val="2"/>
      </rPr>
      <t>11</t>
    </r>
    <r>
      <rPr>
        <sz val="12"/>
        <color theme="1"/>
        <rFont val="新細明體"/>
        <family val="1"/>
        <charset val="136"/>
      </rPr>
      <t>期，頁</t>
    </r>
    <r>
      <rPr>
        <sz val="12"/>
        <color theme="1"/>
        <rFont val="Calibri"/>
        <family val="2"/>
      </rPr>
      <t>69</t>
    </r>
    <r>
      <rPr>
        <sz val="12"/>
        <color theme="1"/>
        <rFont val="新細明體"/>
        <family val="1"/>
        <charset val="136"/>
      </rPr>
      <t>、</t>
    </r>
    <r>
      <rPr>
        <sz val="12"/>
        <color theme="1"/>
        <rFont val="Calibri"/>
        <family val="2"/>
      </rPr>
      <t>90-96</t>
    </r>
    <r>
      <rPr>
        <sz val="12"/>
        <color theme="1"/>
        <rFont val="新細明體"/>
        <family val="1"/>
        <charset val="136"/>
      </rPr>
      <t>。</t>
    </r>
  </si>
  <si>
    <r>
      <rPr>
        <sz val="12"/>
        <color theme="1"/>
        <rFont val="新細明體"/>
        <family val="1"/>
        <charset val="136"/>
      </rPr>
      <t>遼寧省錦州市北鎮市富屯村洪家街</t>
    </r>
    <r>
      <rPr>
        <sz val="12"/>
        <color theme="1"/>
        <rFont val="Calibri"/>
        <family val="2"/>
      </rPr>
      <t>M3</t>
    </r>
  </si>
  <si>
    <r>
      <rPr>
        <sz val="12"/>
        <color theme="1"/>
        <rFont val="新細明體"/>
        <family val="1"/>
        <charset val="136"/>
      </rPr>
      <t>葬於咸雍九年</t>
    </r>
  </si>
  <si>
    <r>
      <rPr>
        <sz val="12"/>
        <color theme="1"/>
        <rFont val="新細明體"/>
        <family val="1"/>
        <charset val="136"/>
      </rPr>
      <t>耶律弘仁</t>
    </r>
    <r>
      <rPr>
        <sz val="12"/>
        <color theme="1"/>
        <rFont val="Calibri"/>
        <family val="2"/>
      </rPr>
      <t>(</t>
    </r>
    <r>
      <rPr>
        <sz val="12"/>
        <color theme="1"/>
        <rFont val="新細明體"/>
        <family val="1"/>
        <charset val="136"/>
      </rPr>
      <t>耶魯</t>
    </r>
    <r>
      <rPr>
        <sz val="12"/>
        <color theme="1"/>
        <rFont val="Calibri"/>
        <family val="2"/>
      </rPr>
      <t>)</t>
    </r>
  </si>
  <si>
    <t>1032-1073(42)</t>
  </si>
  <si>
    <r>
      <rPr>
        <sz val="12"/>
        <color theme="1"/>
        <rFont val="新細明體"/>
        <family val="1"/>
        <charset val="136"/>
      </rPr>
      <t>遼皇室、耶律隆裕</t>
    </r>
    <r>
      <rPr>
        <sz val="12"/>
        <color theme="1"/>
        <rFont val="Calibri"/>
        <family val="2"/>
      </rPr>
      <t>(</t>
    </r>
    <r>
      <rPr>
        <sz val="12"/>
        <color theme="1"/>
        <rFont val="新細明體"/>
        <family val="1"/>
        <charset val="136"/>
      </rPr>
      <t>祖父</t>
    </r>
    <r>
      <rPr>
        <sz val="12"/>
        <color theme="1"/>
        <rFont val="Calibri"/>
        <family val="2"/>
      </rPr>
      <t>)</t>
    </r>
    <r>
      <rPr>
        <sz val="12"/>
        <color theme="1"/>
        <rFont val="新細明體"/>
        <family val="1"/>
        <charset val="136"/>
      </rPr>
      <t>、耶律宗熙</t>
    </r>
    <r>
      <rPr>
        <sz val="12"/>
        <color theme="1"/>
        <rFont val="Calibri"/>
        <family val="2"/>
      </rPr>
      <t>(</t>
    </r>
    <r>
      <rPr>
        <sz val="12"/>
        <color theme="1"/>
        <rFont val="新細明體"/>
        <family val="1"/>
        <charset val="136"/>
      </rPr>
      <t>父</t>
    </r>
    <r>
      <rPr>
        <sz val="12"/>
        <color theme="1"/>
        <rFont val="Calibri"/>
        <family val="2"/>
      </rPr>
      <t>)</t>
    </r>
    <r>
      <rPr>
        <sz val="12"/>
        <color theme="1"/>
        <rFont val="新細明體"/>
        <family val="1"/>
        <charset val="136"/>
      </rPr>
      <t>、耶律弘義</t>
    </r>
    <r>
      <rPr>
        <sz val="12"/>
        <color theme="1"/>
        <rFont val="Calibri"/>
        <family val="2"/>
      </rPr>
      <t>(</t>
    </r>
    <r>
      <rPr>
        <sz val="12"/>
        <color theme="1"/>
        <rFont val="新細明體"/>
        <family val="1"/>
        <charset val="136"/>
      </rPr>
      <t>弟，</t>
    </r>
    <r>
      <rPr>
        <sz val="12"/>
        <color theme="1"/>
        <rFont val="Calibri"/>
        <family val="2"/>
      </rPr>
      <t>T7356)</t>
    </r>
    <r>
      <rPr>
        <sz val="12"/>
        <color theme="1"/>
        <rFont val="新細明體"/>
        <family val="1"/>
        <charset val="136"/>
      </rPr>
      <t>、耶律弘禮</t>
    </r>
    <r>
      <rPr>
        <sz val="12"/>
        <color theme="1"/>
        <rFont val="Calibri"/>
        <family val="2"/>
      </rPr>
      <t>(</t>
    </r>
    <r>
      <rPr>
        <sz val="12"/>
        <color theme="1"/>
        <rFont val="新細明體"/>
        <family val="1"/>
        <charset val="136"/>
      </rPr>
      <t>弟，</t>
    </r>
    <r>
      <rPr>
        <sz val="12"/>
        <color theme="1"/>
        <rFont val="Calibri"/>
        <family val="2"/>
      </rPr>
      <t>T6236)</t>
    </r>
    <r>
      <rPr>
        <sz val="12"/>
        <color theme="1"/>
        <rFont val="新細明體"/>
        <family val="1"/>
        <charset val="136"/>
      </rPr>
      <t>、韓氏家族墓地、韓德讓</t>
    </r>
    <r>
      <rPr>
        <sz val="12"/>
        <color theme="1"/>
        <rFont val="Calibri"/>
        <family val="2"/>
      </rPr>
      <t>(</t>
    </r>
    <r>
      <rPr>
        <sz val="12"/>
        <color theme="1"/>
        <rFont val="新細明體"/>
        <family val="1"/>
        <charset val="136"/>
      </rPr>
      <t>過繼父，</t>
    </r>
    <r>
      <rPr>
        <sz val="12"/>
        <color theme="1"/>
        <rFont val="Calibri"/>
        <family val="2"/>
      </rPr>
      <t>T7113)</t>
    </r>
  </si>
  <si>
    <r>
      <rPr>
        <sz val="12"/>
        <color theme="1"/>
        <rFont val="新細明體"/>
        <family val="1"/>
        <charset val="136"/>
      </rPr>
      <t>石墓誌並蓋「大遼故耶律公墓誌銘</t>
    </r>
    <r>
      <rPr>
        <sz val="12"/>
        <color theme="1"/>
        <rFont val="Calibri"/>
        <family val="2"/>
      </rPr>
      <t>/</t>
    </r>
    <r>
      <rPr>
        <sz val="12"/>
        <color theme="1"/>
        <rFont val="新細明體"/>
        <family val="1"/>
        <charset val="136"/>
      </rPr>
      <t>大遼國金紫崇祿大夫檢校太保守左監門衛上將軍漆水郡開國侯食邑一千戶食實封一百戶耶律公墓誌銘」</t>
    </r>
    <r>
      <rPr>
        <sz val="12"/>
        <color theme="1"/>
        <rFont val="Calibri"/>
        <family val="2"/>
      </rPr>
      <t>1</t>
    </r>
  </si>
  <si>
    <r>
      <rPr>
        <sz val="12"/>
        <color theme="1"/>
        <rFont val="新細明體"/>
        <family val="1"/>
        <charset val="136"/>
      </rPr>
      <t>金紫崇祿大夫檢校太保守左監門衛上將軍漆水郡開國侯食邑一千戶食實封一百戶</t>
    </r>
  </si>
  <si>
    <r>
      <rPr>
        <sz val="12"/>
        <color theme="1"/>
        <rFont val="新細明體"/>
        <family val="1"/>
        <charset val="136"/>
      </rPr>
      <t>司偉偉，〈遼代耶律弘仁墓志考釋〉，《北方文物》，</t>
    </r>
    <r>
      <rPr>
        <sz val="12"/>
        <color theme="1"/>
        <rFont val="Calibri"/>
        <family val="2"/>
      </rPr>
      <t>2021</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79-85</t>
    </r>
    <r>
      <rPr>
        <sz val="12"/>
        <color theme="1"/>
        <rFont val="新細明體"/>
        <family val="1"/>
        <charset val="136"/>
      </rPr>
      <t>。</t>
    </r>
  </si>
  <si>
    <r>
      <rPr>
        <sz val="12"/>
        <color theme="1"/>
        <rFont val="新細明體"/>
        <family val="1"/>
        <charset val="136"/>
      </rPr>
      <t>遼寧省建平縣太平莊鄉張家營子村</t>
    </r>
  </si>
  <si>
    <r>
      <rPr>
        <sz val="12"/>
        <color theme="1"/>
        <rFont val="新細明體"/>
        <family val="1"/>
        <charset val="136"/>
      </rPr>
      <t>遼道宗大安六年</t>
    </r>
  </si>
  <si>
    <r>
      <rPr>
        <sz val="12"/>
        <color theme="1"/>
        <rFont val="新細明體"/>
        <family val="1"/>
        <charset val="136"/>
      </rPr>
      <t>鄭恪</t>
    </r>
  </si>
  <si>
    <t>1034-1090(57)</t>
  </si>
  <si>
    <r>
      <rPr>
        <sz val="12"/>
        <color theme="1"/>
        <rFont val="新細明體"/>
        <family val="1"/>
        <charset val="136"/>
      </rPr>
      <t>梁援（姑子，</t>
    </r>
    <r>
      <rPr>
        <sz val="12"/>
        <color theme="1"/>
        <rFont val="Calibri"/>
        <family val="2"/>
      </rPr>
      <t>T7509</t>
    </r>
    <r>
      <rPr>
        <sz val="12"/>
        <color theme="1"/>
        <rFont val="新細明體"/>
        <family val="1"/>
        <charset val="136"/>
      </rPr>
      <t>）</t>
    </r>
  </si>
  <si>
    <r>
      <rPr>
        <sz val="12"/>
        <color theme="1"/>
        <rFont val="新細明體"/>
        <family val="1"/>
        <charset val="136"/>
      </rPr>
      <t>方形石墓誌「大契丹故朝散大夫守少府少監知上京鹽鐵副使飛騎尉借紫鄭君墓誌銘并序」</t>
    </r>
  </si>
  <si>
    <r>
      <rPr>
        <sz val="12"/>
        <color theme="1"/>
        <rFont val="新細明體"/>
        <family val="1"/>
        <charset val="136"/>
      </rPr>
      <t>朝散大夫守少府少監知上京鹽鐵副使飛騎尉</t>
    </r>
  </si>
  <si>
    <r>
      <rPr>
        <sz val="12"/>
        <color theme="1"/>
        <rFont val="新細明體"/>
        <family val="1"/>
        <charset val="136"/>
      </rPr>
      <t>谷麗芬，〈遼《鄭恪墓誌》考釋〉，《遼金歷史與考古》，</t>
    </r>
    <r>
      <rPr>
        <sz val="12"/>
        <color theme="1"/>
        <rFont val="Calibri"/>
        <family val="2"/>
      </rPr>
      <t>2017</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330-334</t>
    </r>
    <r>
      <rPr>
        <sz val="12"/>
        <color theme="1"/>
        <rFont val="新細明體"/>
        <family val="1"/>
        <charset val="136"/>
      </rPr>
      <t>。
向南，〈鄭恪墓誌〉，收入《遼代石刻文編》，石家莊：河北教育出版社，</t>
    </r>
    <r>
      <rPr>
        <sz val="12"/>
        <color theme="1"/>
        <rFont val="Calibri"/>
        <family val="2"/>
      </rPr>
      <t>1995</t>
    </r>
    <r>
      <rPr>
        <sz val="12"/>
        <color theme="1"/>
        <rFont val="新細明體"/>
        <family val="1"/>
        <charset val="136"/>
      </rPr>
      <t>，頁</t>
    </r>
    <r>
      <rPr>
        <sz val="12"/>
        <color theme="1"/>
        <rFont val="Calibri"/>
        <family val="2"/>
      </rPr>
      <t>428-429</t>
    </r>
    <r>
      <rPr>
        <sz val="12"/>
        <color theme="1"/>
        <rFont val="新細明體"/>
        <family val="1"/>
        <charset val="136"/>
      </rPr>
      <t>。</t>
    </r>
  </si>
  <si>
    <r>
      <rPr>
        <sz val="12"/>
        <color theme="1"/>
        <rFont val="新細明體"/>
        <family val="1"/>
        <charset val="136"/>
      </rPr>
      <t>遼寧省義縣大榆樹堡鄉四道岔子村</t>
    </r>
  </si>
  <si>
    <r>
      <rPr>
        <sz val="12"/>
        <color theme="1"/>
        <rFont val="新細明體"/>
        <family val="1"/>
        <charset val="136"/>
      </rPr>
      <t>遼天祚帝乾統元年</t>
    </r>
  </si>
  <si>
    <r>
      <rPr>
        <sz val="12"/>
        <color theme="1"/>
        <rFont val="新細明體"/>
        <family val="1"/>
        <charset val="136"/>
      </rPr>
      <t>梁援、張氏</t>
    </r>
  </si>
  <si>
    <r>
      <t>1034-1101(68)</t>
    </r>
    <r>
      <rPr>
        <sz val="12"/>
        <color theme="1"/>
        <rFont val="新細明體"/>
        <family val="1"/>
        <charset val="136"/>
      </rPr>
      <t>、</t>
    </r>
    <r>
      <rPr>
        <sz val="12"/>
        <color theme="1"/>
        <rFont val="Calibri"/>
        <family val="2"/>
      </rPr>
      <t>1041-1107(67)</t>
    </r>
  </si>
  <si>
    <r>
      <rPr>
        <sz val="12"/>
        <color theme="1"/>
        <rFont val="新細明體"/>
        <family val="1"/>
        <charset val="136"/>
      </rPr>
      <t>鄭恪（舅子，</t>
    </r>
    <r>
      <rPr>
        <sz val="12"/>
        <color theme="1"/>
        <rFont val="Calibri"/>
        <family val="2"/>
      </rPr>
      <t>T7508</t>
    </r>
    <r>
      <rPr>
        <sz val="12"/>
        <color theme="1"/>
        <rFont val="新細明體"/>
        <family val="1"/>
        <charset val="136"/>
      </rPr>
      <t>）</t>
    </r>
  </si>
  <si>
    <r>
      <rPr>
        <sz val="12"/>
        <color theme="1"/>
        <rFont val="新細明體"/>
        <family val="1"/>
        <charset val="136"/>
      </rPr>
      <t>方形石墓誌並蓋</t>
    </r>
    <r>
      <rPr>
        <sz val="12"/>
        <color theme="1"/>
        <rFont val="Calibri"/>
        <family val="2"/>
      </rPr>
      <t>1</t>
    </r>
    <r>
      <rPr>
        <sz val="12"/>
        <color theme="1"/>
        <rFont val="新細明體"/>
        <family val="1"/>
        <charset val="136"/>
      </rPr>
      <t>「大遼國故中書相梁公墓誌銘</t>
    </r>
    <r>
      <rPr>
        <sz val="12"/>
        <color theme="1"/>
        <rFont val="Calibri"/>
        <family val="2"/>
      </rPr>
      <t>/</t>
    </r>
    <r>
      <rPr>
        <sz val="12"/>
        <color theme="1"/>
        <rFont val="新細明體"/>
        <family val="1"/>
        <charset val="136"/>
      </rPr>
      <t>大遼故經邦忠亮同德功臣開府儀同三司尚書左僕射兼中書侍郎同中書門下平章事監修國史知樞密院事上柱國趙國公食邑一萬戶食實封壹千戶贈侍中諡號忠懿梁公墓誌銘并序」、方形石墓誌並蓋</t>
    </r>
    <r>
      <rPr>
        <sz val="12"/>
        <color theme="1"/>
        <rFont val="Calibri"/>
        <family val="2"/>
      </rPr>
      <t>1</t>
    </r>
    <r>
      <rPr>
        <sz val="12"/>
        <color theme="1"/>
        <rFont val="新細明體"/>
        <family val="1"/>
        <charset val="136"/>
      </rPr>
      <t>「大遼故安定梁中令趙國夫人墓誌銘序</t>
    </r>
    <r>
      <rPr>
        <sz val="12"/>
        <color theme="1"/>
        <rFont val="Calibri"/>
        <family val="2"/>
      </rPr>
      <t>/</t>
    </r>
    <r>
      <rPr>
        <sz val="12"/>
        <color theme="1"/>
        <rFont val="新細明體"/>
        <family val="1"/>
        <charset val="136"/>
      </rPr>
      <t>大遼故相國梁中令趙國夫人清河張氏墓誌銘并序」</t>
    </r>
  </si>
  <si>
    <r>
      <rPr>
        <sz val="12"/>
        <color theme="1"/>
        <rFont val="新細明體"/>
        <family val="1"/>
        <charset val="136"/>
      </rPr>
      <t>經邦忠亮同德功臣開府儀同三司尚書左僕射兼中書侍郎同中書門下平章事監修國史知樞密院事上柱國趙國公食邑一萬戶食實封壹千戶贈侍中諡號忠懿、相國梁中令趙國夫人</t>
    </r>
  </si>
  <si>
    <r>
      <rPr>
        <sz val="12"/>
        <color theme="1"/>
        <rFont val="新細明體"/>
        <family val="1"/>
        <charset val="136"/>
      </rPr>
      <t>薛景平、馮永謙，〈遼代梁援墓誌考〉，《北方文物》，</t>
    </r>
    <r>
      <rPr>
        <sz val="12"/>
        <color theme="1"/>
        <rFont val="Calibri"/>
        <family val="2"/>
      </rPr>
      <t>1986</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39-48</t>
    </r>
    <r>
      <rPr>
        <sz val="12"/>
        <color theme="1"/>
        <rFont val="新細明體"/>
        <family val="1"/>
        <charset val="136"/>
      </rPr>
      <t>、</t>
    </r>
    <r>
      <rPr>
        <sz val="12"/>
        <color theme="1"/>
        <rFont val="Calibri"/>
        <family val="2"/>
      </rPr>
      <t>81</t>
    </r>
    <r>
      <rPr>
        <sz val="12"/>
        <color theme="1"/>
        <rFont val="新細明體"/>
        <family val="1"/>
        <charset val="136"/>
      </rPr>
      <t>。</t>
    </r>
  </si>
  <si>
    <r>
      <rPr>
        <sz val="12"/>
        <color theme="1"/>
        <rFont val="新細明體"/>
        <family val="1"/>
        <charset val="136"/>
      </rPr>
      <t>北京市石景山區魯谷</t>
    </r>
  </si>
  <si>
    <r>
      <rPr>
        <sz val="12"/>
        <color theme="1"/>
        <rFont val="新細明體"/>
        <family val="1"/>
        <charset val="136"/>
      </rPr>
      <t>卒於大康八年，葬於大康九年</t>
    </r>
  </si>
  <si>
    <r>
      <rPr>
        <sz val="12"/>
        <color theme="1"/>
        <rFont val="新細明體"/>
        <family val="1"/>
        <charset val="136"/>
      </rPr>
      <t>呂士安</t>
    </r>
  </si>
  <si>
    <t>1008-1082(75)</t>
  </si>
  <si>
    <r>
      <rPr>
        <sz val="12"/>
        <color theme="1"/>
        <rFont val="新細明體"/>
        <family val="1"/>
        <charset val="136"/>
      </rPr>
      <t>青石墓誌並蓋「呂公墓誌」</t>
    </r>
    <r>
      <rPr>
        <sz val="12"/>
        <color theme="1"/>
        <rFont val="Calibri"/>
        <family val="2"/>
      </rPr>
      <t>(</t>
    </r>
    <r>
      <rPr>
        <sz val="12"/>
        <color theme="1"/>
        <rFont val="新細明體"/>
        <family val="1"/>
        <charset val="136"/>
      </rPr>
      <t>誌、蓋之間墊以銅錢</t>
    </r>
    <r>
      <rPr>
        <sz val="12"/>
        <color theme="1"/>
        <rFont val="Calibri"/>
        <family val="2"/>
      </rPr>
      <t>)</t>
    </r>
  </si>
  <si>
    <r>
      <t>......</t>
    </r>
    <r>
      <rPr>
        <sz val="12"/>
        <color theme="1"/>
        <rFont val="新細明體"/>
        <family val="1"/>
        <charset val="136"/>
      </rPr>
      <t>食邑七百戶</t>
    </r>
    <r>
      <rPr>
        <sz val="12"/>
        <color theme="1"/>
        <rFont val="Calibri"/>
        <family val="2"/>
      </rPr>
      <t>......</t>
    </r>
  </si>
  <si>
    <r>
      <rPr>
        <sz val="12"/>
        <color theme="1"/>
        <rFont val="新細明體"/>
        <family val="1"/>
        <charset val="136"/>
      </rPr>
      <t>遼寧省建平縣青松嶺鄉豐山村</t>
    </r>
    <r>
      <rPr>
        <sz val="12"/>
        <color theme="1"/>
        <rFont val="Calibri"/>
        <family val="2"/>
      </rPr>
      <t>M1</t>
    </r>
  </si>
  <si>
    <r>
      <rPr>
        <sz val="12"/>
        <color theme="1"/>
        <rFont val="新細明體"/>
        <family val="1"/>
        <charset val="136"/>
      </rPr>
      <t>太平元年二月七日</t>
    </r>
  </si>
  <si>
    <r>
      <rPr>
        <sz val="12"/>
        <color theme="1"/>
        <rFont val="新細明體"/>
        <family val="1"/>
        <charset val="136"/>
      </rPr>
      <t>耶律霞茲</t>
    </r>
  </si>
  <si>
    <t>952-1021(70)</t>
  </si>
  <si>
    <r>
      <rPr>
        <sz val="12"/>
        <color theme="1"/>
        <rFont val="新細明體"/>
        <family val="1"/>
        <charset val="136"/>
      </rPr>
      <t>石墓誌並十二生肖圖蓋「前鎮安軍節度使□□□□□□□□□□□□檢校太保使持節同州諸軍事同州刺史□□上柱國漆水縣開國子食邑五百戶耶律氏墓誌并序」</t>
    </r>
    <r>
      <rPr>
        <sz val="12"/>
        <color theme="1"/>
        <rFont val="Calibri"/>
        <family val="2"/>
      </rPr>
      <t>1</t>
    </r>
  </si>
  <si>
    <r>
      <rPr>
        <sz val="12"/>
        <color theme="1"/>
        <rFont val="新細明體"/>
        <family val="1"/>
        <charset val="136"/>
      </rPr>
      <t>前鎮安軍節度使、檢校太保、使持節同州諸軍事、同州刺史、□□上柱國、漆水縣開國子、食邑五百戶</t>
    </r>
  </si>
  <si>
    <r>
      <rPr>
        <sz val="12"/>
        <color theme="1"/>
        <rFont val="新細明體"/>
        <family val="1"/>
        <charset val="136"/>
      </rPr>
      <t>韓寶興、李宇峰，〈遼寧建平縣豐山村遼耶律霞茲墓地發掘簡報〉，收入《遼金歷史與考古》，第</t>
    </r>
    <r>
      <rPr>
        <sz val="12"/>
        <color theme="1"/>
        <rFont val="Calibri"/>
        <family val="2"/>
      </rPr>
      <t>1</t>
    </r>
    <r>
      <rPr>
        <sz val="12"/>
        <color theme="1"/>
        <rFont val="新細明體"/>
        <family val="1"/>
        <charset val="136"/>
      </rPr>
      <t>期。瀋陽：遼寧教育出版社，</t>
    </r>
    <r>
      <rPr>
        <sz val="12"/>
        <color theme="1"/>
        <rFont val="Calibri"/>
        <family val="2"/>
      </rPr>
      <t>2009</t>
    </r>
    <r>
      <rPr>
        <sz val="12"/>
        <color theme="1"/>
        <rFont val="新細明體"/>
        <family val="1"/>
        <charset val="136"/>
      </rPr>
      <t>，頁</t>
    </r>
    <r>
      <rPr>
        <sz val="12"/>
        <color theme="1"/>
        <rFont val="Calibri"/>
        <family val="2"/>
      </rPr>
      <t>41-48</t>
    </r>
    <r>
      <rPr>
        <sz val="12"/>
        <color theme="1"/>
        <rFont val="新細明體"/>
        <family val="1"/>
        <charset val="136"/>
      </rPr>
      <t>。</t>
    </r>
  </si>
  <si>
    <r>
      <rPr>
        <sz val="12"/>
        <color theme="1"/>
        <rFont val="新細明體"/>
        <family val="1"/>
        <charset val="136"/>
      </rPr>
      <t>遼寧省朝陽縣波羅赤鎮蕭三家村五尺營子屯吳八尺溝</t>
    </r>
  </si>
  <si>
    <r>
      <rPr>
        <sz val="12"/>
        <color theme="1"/>
        <rFont val="新細明體"/>
        <family val="1"/>
        <charset val="136"/>
      </rPr>
      <t>卒於遼聖宗統和十七年正月二十四日</t>
    </r>
  </si>
  <si>
    <r>
      <rPr>
        <sz val="12"/>
        <color theme="1"/>
        <rFont val="新細明體"/>
        <family val="1"/>
        <charset val="136"/>
      </rPr>
      <t>高嵩</t>
    </r>
  </si>
  <si>
    <t>940-999(60)</t>
  </si>
  <si>
    <t>Joint Burial</t>
    <phoneticPr fontId="4" type="noConversion"/>
  </si>
  <si>
    <r>
      <rPr>
        <sz val="12"/>
        <color theme="1"/>
        <rFont val="新細明體"/>
        <family val="1"/>
        <charset val="136"/>
      </rPr>
      <t>高元</t>
    </r>
    <r>
      <rPr>
        <sz val="12"/>
        <color theme="1"/>
        <rFont val="Calibri"/>
        <family val="2"/>
      </rPr>
      <t>(</t>
    </r>
    <r>
      <rPr>
        <sz val="12"/>
        <color theme="1"/>
        <rFont val="新細明體"/>
        <family val="1"/>
        <charset val="136"/>
      </rPr>
      <t>子，</t>
    </r>
    <r>
      <rPr>
        <sz val="12"/>
        <color theme="1"/>
        <rFont val="Calibri"/>
        <family val="2"/>
      </rPr>
      <t>T7903)</t>
    </r>
  </si>
  <si>
    <r>
      <rPr>
        <sz val="12"/>
        <color theme="1"/>
        <rFont val="新細明體"/>
        <family val="1"/>
        <charset val="136"/>
      </rPr>
      <t>灰砂岩墓誌「大契丹國故永興宮漢兒都部署崇祿大夫檢校太保兼御史大夫上柱國高公墓誌銘并序」</t>
    </r>
    <r>
      <rPr>
        <sz val="12"/>
        <color theme="1"/>
        <rFont val="Calibri"/>
        <family val="2"/>
      </rPr>
      <t>1</t>
    </r>
  </si>
  <si>
    <r>
      <rPr>
        <sz val="12"/>
        <color theme="1"/>
        <rFont val="新細明體"/>
        <family val="1"/>
        <charset val="136"/>
      </rPr>
      <t>永興宮漢兒都部署崇祿大夫檢校太保兼御史大夫上柱國</t>
    </r>
  </si>
  <si>
    <t>Others</t>
    <phoneticPr fontId="4" type="noConversion"/>
  </si>
  <si>
    <r>
      <rPr>
        <sz val="12"/>
        <color theme="1"/>
        <rFont val="新細明體"/>
        <family val="1"/>
        <charset val="136"/>
      </rPr>
      <t>劉豔，〈遼代高嵩墓出土文物考述〉，收入《遼金歷史與考古》，</t>
    </r>
    <r>
      <rPr>
        <sz val="12"/>
        <color theme="1"/>
        <rFont val="Calibri"/>
        <family val="2"/>
      </rPr>
      <t>12</t>
    </r>
    <r>
      <rPr>
        <sz val="12"/>
        <color theme="1"/>
        <rFont val="新細明體"/>
        <family val="1"/>
        <charset val="136"/>
      </rPr>
      <t>期，北京：科學出版社，</t>
    </r>
    <r>
      <rPr>
        <sz val="12"/>
        <color theme="1"/>
        <rFont val="Calibri"/>
        <family val="2"/>
      </rPr>
      <t>2021</t>
    </r>
    <r>
      <rPr>
        <sz val="12"/>
        <color theme="1"/>
        <rFont val="新細明體"/>
        <family val="1"/>
        <charset val="136"/>
      </rPr>
      <t>，頁</t>
    </r>
    <r>
      <rPr>
        <sz val="12"/>
        <color theme="1"/>
        <rFont val="Calibri"/>
        <family val="2"/>
      </rPr>
      <t>165-170</t>
    </r>
    <r>
      <rPr>
        <sz val="12"/>
        <color theme="1"/>
        <rFont val="新細明體"/>
        <family val="1"/>
        <charset val="136"/>
      </rPr>
      <t>。
杜曉紅、李宇峰，〈遼寧朝陽縣發現遼代高嵩高元父子墓誌〉，《遼寧省博物館館刊》，</t>
    </r>
    <r>
      <rPr>
        <sz val="12"/>
        <color theme="1"/>
        <rFont val="Calibri"/>
        <family val="2"/>
      </rPr>
      <t>6</t>
    </r>
    <r>
      <rPr>
        <sz val="12"/>
        <color theme="1"/>
        <rFont val="新細明體"/>
        <family val="1"/>
        <charset val="136"/>
      </rPr>
      <t>，</t>
    </r>
    <r>
      <rPr>
        <sz val="12"/>
        <color theme="1"/>
        <rFont val="Calibri"/>
        <family val="2"/>
      </rPr>
      <t>2011</t>
    </r>
    <r>
      <rPr>
        <sz val="12"/>
        <color theme="1"/>
        <rFont val="新細明體"/>
        <family val="1"/>
        <charset val="136"/>
      </rPr>
      <t>年，頁</t>
    </r>
    <r>
      <rPr>
        <sz val="12"/>
        <color theme="1"/>
        <rFont val="Calibri"/>
        <family val="2"/>
      </rPr>
      <t>85-96</t>
    </r>
    <r>
      <rPr>
        <sz val="12"/>
        <color theme="1"/>
        <rFont val="新細明體"/>
        <family val="1"/>
        <charset val="136"/>
      </rPr>
      <t>。</t>
    </r>
  </si>
  <si>
    <r>
      <rPr>
        <sz val="12"/>
        <color theme="1"/>
        <rFont val="新細明體"/>
        <family val="1"/>
        <charset val="136"/>
      </rPr>
      <t>遼寧省北票市下府鄉十二台溝村窩鳳溝屯</t>
    </r>
  </si>
  <si>
    <r>
      <rPr>
        <sz val="12"/>
        <color theme="1"/>
        <rFont val="新細明體"/>
        <family val="1"/>
        <charset val="136"/>
      </rPr>
      <t>遼聖宗太平六年四月十五日</t>
    </r>
  </si>
  <si>
    <r>
      <rPr>
        <sz val="12"/>
        <color theme="1"/>
        <rFont val="新細明體"/>
        <family val="1"/>
        <charset val="136"/>
      </rPr>
      <t>李紹俞</t>
    </r>
  </si>
  <si>
    <t>?-923</t>
  </si>
  <si>
    <r>
      <rPr>
        <sz val="12"/>
        <color theme="1"/>
        <rFont val="新細明體"/>
        <family val="1"/>
        <charset val="136"/>
      </rPr>
      <t>綠砂岩墓誌「故左千牛衛大將軍檢校太保李公墓誌銘」</t>
    </r>
    <r>
      <rPr>
        <sz val="12"/>
        <color theme="1"/>
        <rFont val="Calibri"/>
        <family val="2"/>
      </rPr>
      <t>1</t>
    </r>
  </si>
  <si>
    <r>
      <rPr>
        <sz val="12"/>
        <color theme="1"/>
        <rFont val="新細明體"/>
        <family val="1"/>
        <charset val="136"/>
      </rPr>
      <t>檢校太保</t>
    </r>
  </si>
  <si>
    <r>
      <rPr>
        <sz val="12"/>
        <color theme="1"/>
        <rFont val="新細明體"/>
        <family val="1"/>
        <charset val="136"/>
      </rPr>
      <t>姜洪軍，〈遼寧北票市發現遼代李紹俞墓誌〉，收入《遼金歷史與考古》，</t>
    </r>
    <r>
      <rPr>
        <sz val="12"/>
        <color theme="1"/>
        <rFont val="Calibri"/>
        <family val="2"/>
      </rPr>
      <t>5</t>
    </r>
    <r>
      <rPr>
        <sz val="12"/>
        <color theme="1"/>
        <rFont val="新細明體"/>
        <family val="1"/>
        <charset val="136"/>
      </rPr>
      <t>期，遼寧：遼寧教育出版社，</t>
    </r>
    <r>
      <rPr>
        <sz val="12"/>
        <color theme="1"/>
        <rFont val="Calibri"/>
        <family val="2"/>
      </rPr>
      <t>2014</t>
    </r>
    <r>
      <rPr>
        <sz val="12"/>
        <color theme="1"/>
        <rFont val="新細明體"/>
        <family val="1"/>
        <charset val="136"/>
      </rPr>
      <t>，頁</t>
    </r>
    <r>
      <rPr>
        <sz val="12"/>
        <color theme="1"/>
        <rFont val="Calibri"/>
        <family val="2"/>
      </rPr>
      <t>275-279</t>
    </r>
    <r>
      <rPr>
        <sz val="12"/>
        <color theme="1"/>
        <rFont val="新細明體"/>
        <family val="1"/>
        <charset val="136"/>
      </rPr>
      <t>。</t>
    </r>
  </si>
  <si>
    <r>
      <rPr>
        <sz val="12"/>
        <color theme="1"/>
        <rFont val="新細明體"/>
        <family val="1"/>
        <charset val="136"/>
      </rPr>
      <t>卒於遼聖宗開泰二年三月十三日</t>
    </r>
  </si>
  <si>
    <r>
      <rPr>
        <sz val="12"/>
        <color theme="1"/>
        <rFont val="新細明體"/>
        <family val="1"/>
        <charset val="136"/>
      </rPr>
      <t>高元</t>
    </r>
  </si>
  <si>
    <t>964-1013(50)</t>
  </si>
  <si>
    <r>
      <rPr>
        <sz val="12"/>
        <color theme="1"/>
        <rFont val="新細明體"/>
        <family val="1"/>
        <charset val="136"/>
      </rPr>
      <t>高嵩</t>
    </r>
    <r>
      <rPr>
        <sz val="12"/>
        <color theme="1"/>
        <rFont val="Calibri"/>
        <family val="2"/>
      </rPr>
      <t>(</t>
    </r>
    <r>
      <rPr>
        <sz val="12"/>
        <color theme="1"/>
        <rFont val="新細明體"/>
        <family val="1"/>
        <charset val="136"/>
      </rPr>
      <t>父，</t>
    </r>
    <r>
      <rPr>
        <sz val="12"/>
        <color theme="1"/>
        <rFont val="Calibri"/>
        <family val="2"/>
      </rPr>
      <t>T7890)</t>
    </r>
  </si>
  <si>
    <r>
      <rPr>
        <sz val="12"/>
        <color theme="1"/>
        <rFont val="新細明體"/>
        <family val="1"/>
        <charset val="136"/>
      </rPr>
      <t>綠砂岩墓誌「□□□之□□全齊突騎之鄉其也」</t>
    </r>
    <r>
      <rPr>
        <sz val="12"/>
        <color theme="1"/>
        <rFont val="Calibri"/>
        <family val="2"/>
      </rPr>
      <t>1(</t>
    </r>
    <r>
      <rPr>
        <sz val="12"/>
        <color theme="1"/>
        <rFont val="新細明體"/>
        <family val="1"/>
        <charset val="136"/>
      </rPr>
      <t>漫漶</t>
    </r>
    <r>
      <rPr>
        <sz val="12"/>
        <color theme="1"/>
        <rFont val="Calibri"/>
        <family val="2"/>
      </rPr>
      <t>)</t>
    </r>
  </si>
  <si>
    <r>
      <rPr>
        <sz val="12"/>
        <color theme="1"/>
        <rFont val="新細明體"/>
        <family val="1"/>
        <charset val="136"/>
      </rPr>
      <t>官銜不明（薨於崇義軍之官舍）</t>
    </r>
  </si>
  <si>
    <r>
      <rPr>
        <sz val="12"/>
        <color theme="1"/>
        <rFont val="新細明體"/>
        <family val="1"/>
        <charset val="136"/>
      </rPr>
      <t>杜曉紅、李宇峰，〈遼寧朝陽縣發現遼代高嵩高元父子墓誌〉，《遼寧省博物館館刊》，</t>
    </r>
    <r>
      <rPr>
        <sz val="12"/>
        <color theme="1"/>
        <rFont val="Calibri"/>
        <family val="2"/>
      </rPr>
      <t>6</t>
    </r>
    <r>
      <rPr>
        <sz val="12"/>
        <color theme="1"/>
        <rFont val="新細明體"/>
        <family val="1"/>
        <charset val="136"/>
      </rPr>
      <t>，</t>
    </r>
    <r>
      <rPr>
        <sz val="12"/>
        <color theme="1"/>
        <rFont val="Calibri"/>
        <family val="2"/>
      </rPr>
      <t>2011</t>
    </r>
    <r>
      <rPr>
        <sz val="12"/>
        <color theme="1"/>
        <rFont val="新細明體"/>
        <family val="1"/>
        <charset val="136"/>
      </rPr>
      <t>年，頁</t>
    </r>
    <r>
      <rPr>
        <sz val="12"/>
        <color theme="1"/>
        <rFont val="Calibri"/>
        <family val="2"/>
      </rPr>
      <t>85-96</t>
    </r>
    <r>
      <rPr>
        <sz val="12"/>
        <color theme="1"/>
        <rFont val="新細明體"/>
        <family val="1"/>
        <charset val="136"/>
      </rPr>
      <t>。</t>
    </r>
  </si>
  <si>
    <r>
      <rPr>
        <sz val="12"/>
        <color theme="1"/>
        <rFont val="新細明體"/>
        <family val="1"/>
        <charset val="136"/>
      </rPr>
      <t>遼寧省朝陽縣松嶺門蒙古族鄉四家營子村</t>
    </r>
  </si>
  <si>
    <r>
      <rPr>
        <sz val="12"/>
        <color theme="1"/>
        <rFont val="新細明體"/>
        <family val="1"/>
        <charset val="136"/>
      </rPr>
      <t>葬於遼景宗乾亨三年九月十二日</t>
    </r>
  </si>
  <si>
    <r>
      <rPr>
        <sz val="12"/>
        <color theme="1"/>
        <rFont val="新細明體"/>
        <family val="1"/>
        <charset val="136"/>
      </rPr>
      <t>石延祚</t>
    </r>
  </si>
  <si>
    <r>
      <t>887-937</t>
    </r>
    <r>
      <rPr>
        <sz val="12"/>
        <color theme="1"/>
        <rFont val="新細明體"/>
        <family val="1"/>
        <charset val="136"/>
      </rPr>
      <t>或</t>
    </r>
    <r>
      <rPr>
        <sz val="12"/>
        <color theme="1"/>
        <rFont val="Calibri"/>
        <family val="2"/>
      </rPr>
      <t>888-938(</t>
    </r>
    <r>
      <rPr>
        <sz val="12"/>
        <color theme="1"/>
        <rFont val="新細明體"/>
        <family val="1"/>
        <charset val="136"/>
      </rPr>
      <t>天顯□年三月二日，</t>
    </r>
    <r>
      <rPr>
        <sz val="12"/>
        <color theme="1"/>
        <rFont val="Calibri"/>
        <family val="2"/>
      </rPr>
      <t>51</t>
    </r>
    <r>
      <rPr>
        <sz val="12"/>
        <color theme="1"/>
        <rFont val="新細明體"/>
        <family val="1"/>
        <charset val="136"/>
      </rPr>
      <t>歲卒</t>
    </r>
    <r>
      <rPr>
        <sz val="12"/>
        <color theme="1"/>
        <rFont val="Calibri"/>
        <family val="2"/>
      </rPr>
      <t>)</t>
    </r>
  </si>
  <si>
    <r>
      <rPr>
        <sz val="12"/>
        <color theme="1"/>
        <rFont val="新細明體"/>
        <family val="1"/>
        <charset val="136"/>
      </rPr>
      <t>砂岩墓誌並蓋「故順州刺史贈金紫崇祿大夫檢校司空右監門衛大將軍兼御史大夫上柱國石公墓誌銘」</t>
    </r>
    <r>
      <rPr>
        <sz val="12"/>
        <color theme="1"/>
        <rFont val="Calibri"/>
        <family val="2"/>
      </rPr>
      <t>1</t>
    </r>
  </si>
  <si>
    <r>
      <rPr>
        <sz val="12"/>
        <color theme="1"/>
        <rFont val="新細明體"/>
        <family val="1"/>
        <charset val="136"/>
      </rPr>
      <t>順州刺史贈金紫崇祿大夫檢校司空右監門衛大將軍兼御史大夫上柱國</t>
    </r>
  </si>
  <si>
    <r>
      <rPr>
        <sz val="12"/>
        <color theme="1"/>
        <rFont val="新細明體"/>
        <family val="1"/>
        <charset val="136"/>
      </rPr>
      <t>劉豔、齊偉，〈遼代石延祚墓誌銘考釋〉，《中國國家博物館館刊》，</t>
    </r>
    <r>
      <rPr>
        <sz val="12"/>
        <color theme="1"/>
        <rFont val="Calibri"/>
        <family val="2"/>
      </rPr>
      <t>2023</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103-113</t>
    </r>
    <r>
      <rPr>
        <sz val="12"/>
        <color theme="1"/>
        <rFont val="新細明體"/>
        <family val="1"/>
        <charset val="136"/>
      </rPr>
      <t>。</t>
    </r>
  </si>
  <si>
    <r>
      <rPr>
        <sz val="12"/>
        <color theme="1"/>
        <rFont val="新細明體"/>
        <family val="1"/>
        <charset val="136"/>
      </rPr>
      <t>遼寧省朝陽市朝陽縣黃道營子村</t>
    </r>
  </si>
  <si>
    <r>
      <rPr>
        <sz val="12"/>
        <color theme="1"/>
        <rFont val="新細明體"/>
        <family val="1"/>
        <charset val="136"/>
      </rPr>
      <t>統和五年九月二十四日</t>
    </r>
  </si>
  <si>
    <r>
      <rPr>
        <sz val="12"/>
        <color theme="1"/>
        <rFont val="新細明體"/>
        <family val="1"/>
        <charset val="136"/>
      </rPr>
      <t>石延煦、趙氏</t>
    </r>
  </si>
  <si>
    <r>
      <t>928-987(60</t>
    </r>
    <r>
      <rPr>
        <sz val="12"/>
        <color theme="1"/>
        <rFont val="新細明體"/>
        <family val="1"/>
        <charset val="136"/>
      </rPr>
      <t>，石延煦</t>
    </r>
    <r>
      <rPr>
        <sz val="12"/>
        <color theme="1"/>
        <rFont val="Calibri"/>
        <family val="2"/>
      </rPr>
      <t>)</t>
    </r>
    <r>
      <rPr>
        <sz val="12"/>
        <color theme="1"/>
        <rFont val="新細明體"/>
        <family val="1"/>
        <charset val="136"/>
      </rPr>
      <t>、不明</t>
    </r>
  </si>
  <si>
    <r>
      <rPr>
        <sz val="12"/>
        <color theme="1"/>
        <rFont val="新細明體"/>
        <family val="1"/>
        <charset val="136"/>
      </rPr>
      <t>石重貴</t>
    </r>
    <r>
      <rPr>
        <sz val="12"/>
        <color theme="1"/>
        <rFont val="Calibri"/>
        <family val="2"/>
      </rPr>
      <t>(</t>
    </r>
    <r>
      <rPr>
        <sz val="12"/>
        <color theme="1"/>
        <rFont val="新細明體"/>
        <family val="1"/>
        <charset val="136"/>
      </rPr>
      <t>養父，</t>
    </r>
    <r>
      <rPr>
        <sz val="12"/>
        <color theme="1"/>
        <rFont val="Calibri"/>
        <family val="2"/>
      </rPr>
      <t>T6238)</t>
    </r>
    <r>
      <rPr>
        <sz val="12"/>
        <color theme="1"/>
        <rFont val="新細明體"/>
        <family val="1"/>
        <charset val="136"/>
      </rPr>
      <t>、高嵩</t>
    </r>
    <r>
      <rPr>
        <sz val="12"/>
        <color theme="1"/>
        <rFont val="Calibri"/>
        <family val="2"/>
      </rPr>
      <t>(</t>
    </r>
    <r>
      <rPr>
        <sz val="12"/>
        <color theme="1"/>
        <rFont val="新細明體"/>
        <family val="1"/>
        <charset val="136"/>
      </rPr>
      <t>親家，</t>
    </r>
    <r>
      <rPr>
        <sz val="12"/>
        <color theme="1"/>
        <rFont val="Calibri"/>
        <family val="2"/>
      </rPr>
      <t>T7890)</t>
    </r>
  </si>
  <si>
    <r>
      <rPr>
        <sz val="12"/>
        <color theme="1"/>
        <rFont val="新細明體"/>
        <family val="1"/>
        <charset val="136"/>
      </rPr>
      <t>石灰岩墓誌「大契丹國武威石公墓誌銘并序」</t>
    </r>
    <r>
      <rPr>
        <sz val="12"/>
        <color theme="1"/>
        <rFont val="Calibri"/>
        <family val="2"/>
      </rPr>
      <t>1</t>
    </r>
  </si>
  <si>
    <r>
      <rPr>
        <sz val="12"/>
        <color theme="1"/>
        <rFont val="新細明體"/>
        <family val="1"/>
        <charset val="136"/>
      </rPr>
      <t>右驍衛上將軍開國侯</t>
    </r>
  </si>
  <si>
    <r>
      <rPr>
        <sz val="12"/>
        <color theme="1"/>
        <rFont val="新細明體"/>
        <family val="1"/>
        <charset val="136"/>
      </rPr>
      <t>張桂霞、李宇峰，〈遼代《石延煦墓志銘》考釋〉，收入《遼金歷史與考古》，</t>
    </r>
    <r>
      <rPr>
        <sz val="12"/>
        <color theme="1"/>
        <rFont val="Calibri"/>
        <family val="2"/>
      </rPr>
      <t>6</t>
    </r>
    <r>
      <rPr>
        <sz val="12"/>
        <color theme="1"/>
        <rFont val="新細明體"/>
        <family val="1"/>
        <charset val="136"/>
      </rPr>
      <t>期，瀋陽：遼寧教育出版社，</t>
    </r>
    <r>
      <rPr>
        <sz val="12"/>
        <color theme="1"/>
        <rFont val="Calibri"/>
        <family val="2"/>
      </rPr>
      <t>2015</t>
    </r>
    <r>
      <rPr>
        <sz val="12"/>
        <color theme="1"/>
        <rFont val="新細明體"/>
        <family val="1"/>
        <charset val="136"/>
      </rPr>
      <t>，頁</t>
    </r>
    <r>
      <rPr>
        <sz val="12"/>
        <color theme="1"/>
        <rFont val="Calibri"/>
        <family val="2"/>
      </rPr>
      <t>329-335</t>
    </r>
    <r>
      <rPr>
        <sz val="12"/>
        <color theme="1"/>
        <rFont val="新細明體"/>
        <family val="1"/>
        <charset val="136"/>
      </rPr>
      <t>。
都興智、田立坤，〈後晉石重貴石延煦墓誌銘考〉，《文物》，</t>
    </r>
    <r>
      <rPr>
        <sz val="12"/>
        <color theme="1"/>
        <rFont val="Calibri"/>
        <family val="2"/>
      </rPr>
      <t>2004</t>
    </r>
    <r>
      <rPr>
        <sz val="12"/>
        <color theme="1"/>
        <rFont val="新細明體"/>
        <family val="1"/>
        <charset val="136"/>
      </rPr>
      <t>年</t>
    </r>
    <r>
      <rPr>
        <sz val="12"/>
        <color theme="1"/>
        <rFont val="Calibri"/>
        <family val="2"/>
      </rPr>
      <t>11</t>
    </r>
    <r>
      <rPr>
        <sz val="12"/>
        <color theme="1"/>
        <rFont val="新細明體"/>
        <family val="1"/>
        <charset val="136"/>
      </rPr>
      <t>期，頁</t>
    </r>
    <r>
      <rPr>
        <sz val="12"/>
        <color theme="1"/>
        <rFont val="Calibri"/>
        <family val="2"/>
      </rPr>
      <t>87-95</t>
    </r>
    <r>
      <rPr>
        <sz val="12"/>
        <color theme="1"/>
        <rFont val="新細明體"/>
        <family val="1"/>
        <charset val="136"/>
      </rPr>
      <t>。</t>
    </r>
  </si>
  <si>
    <r>
      <rPr>
        <sz val="12"/>
        <color theme="1"/>
        <rFont val="新細明體"/>
        <family val="1"/>
        <charset val="136"/>
      </rPr>
      <t>遼寧省朝陽市朝陽縣朝陽溝</t>
    </r>
  </si>
  <si>
    <r>
      <rPr>
        <sz val="12"/>
        <color theme="1"/>
        <rFont val="新細明體"/>
        <family val="1"/>
        <charset val="136"/>
      </rPr>
      <t>改葬於統和九年十月八日</t>
    </r>
  </si>
  <si>
    <r>
      <rPr>
        <sz val="12"/>
        <color theme="1"/>
        <rFont val="新細明體"/>
        <family val="1"/>
        <charset val="136"/>
      </rPr>
      <t>韓瑜、蕭氏</t>
    </r>
  </si>
  <si>
    <r>
      <t>946-987(42</t>
    </r>
    <r>
      <rPr>
        <sz val="12"/>
        <color theme="1"/>
        <rFont val="新細明體"/>
        <family val="1"/>
        <charset val="136"/>
      </rPr>
      <t>，韓瑜</t>
    </r>
    <r>
      <rPr>
        <sz val="12"/>
        <color theme="1"/>
        <rFont val="Calibri"/>
        <family val="2"/>
      </rPr>
      <t>)</t>
    </r>
    <r>
      <rPr>
        <sz val="12"/>
        <color theme="1"/>
        <rFont val="新細明體"/>
        <family val="1"/>
        <charset val="136"/>
      </rPr>
      <t>、不明</t>
    </r>
    <r>
      <rPr>
        <sz val="12"/>
        <color theme="1"/>
        <rFont val="Calibri"/>
        <family val="2"/>
      </rPr>
      <t>(</t>
    </r>
    <r>
      <rPr>
        <sz val="12"/>
        <color theme="1"/>
        <rFont val="新細明體"/>
        <family val="1"/>
        <charset val="136"/>
      </rPr>
      <t>蕭氏</t>
    </r>
    <r>
      <rPr>
        <sz val="12"/>
        <color theme="1"/>
        <rFont val="Calibri"/>
        <family val="2"/>
      </rPr>
      <t>)</t>
    </r>
  </si>
  <si>
    <r>
      <rPr>
        <sz val="12"/>
        <color theme="1"/>
        <rFont val="新細明體"/>
        <family val="1"/>
        <charset val="136"/>
      </rPr>
      <t>韓氏家族墓地，韓知古</t>
    </r>
    <r>
      <rPr>
        <sz val="12"/>
        <color theme="1"/>
        <rFont val="Calibri"/>
        <family val="2"/>
      </rPr>
      <t>(</t>
    </r>
    <r>
      <rPr>
        <sz val="12"/>
        <color theme="1"/>
        <rFont val="新細明體"/>
        <family val="1"/>
        <charset val="136"/>
      </rPr>
      <t>祖</t>
    </r>
    <r>
      <rPr>
        <sz val="12"/>
        <color theme="1"/>
        <rFont val="Calibri"/>
        <family val="2"/>
      </rPr>
      <t>)</t>
    </r>
    <r>
      <rPr>
        <sz val="12"/>
        <color theme="1"/>
        <rFont val="新細明體"/>
        <family val="1"/>
        <charset val="136"/>
      </rPr>
      <t>、韓匡美</t>
    </r>
    <r>
      <rPr>
        <sz val="12"/>
        <color theme="1"/>
        <rFont val="Calibri"/>
        <family val="2"/>
      </rPr>
      <t>(</t>
    </r>
    <r>
      <rPr>
        <sz val="12"/>
        <color theme="1"/>
        <rFont val="新細明體"/>
        <family val="1"/>
        <charset val="136"/>
      </rPr>
      <t>父</t>
    </r>
    <r>
      <rPr>
        <sz val="12"/>
        <color theme="1"/>
        <rFont val="Calibri"/>
        <family val="2"/>
      </rPr>
      <t>)</t>
    </r>
  </si>
  <si>
    <r>
      <rPr>
        <sz val="12"/>
        <color theme="1"/>
        <rFont val="新細明體"/>
        <family val="1"/>
        <charset val="136"/>
      </rPr>
      <t>石墓誌并盝頂蓋「故昌黎韓公墓誌之銘」</t>
    </r>
    <r>
      <rPr>
        <sz val="12"/>
        <color theme="1"/>
        <rFont val="Calibri"/>
        <family val="2"/>
      </rPr>
      <t>1</t>
    </r>
  </si>
  <si>
    <r>
      <rPr>
        <sz val="12"/>
        <color theme="1"/>
        <rFont val="新細明體"/>
        <family val="1"/>
        <charset val="136"/>
      </rPr>
      <t>內客省使檢校太傅</t>
    </r>
  </si>
  <si>
    <r>
      <rPr>
        <sz val="12"/>
        <color theme="1"/>
        <rFont val="新細明體"/>
        <family val="1"/>
        <charset val="136"/>
      </rPr>
      <t>杜曉敏，〈遼《韓瑜墓誌》考釋〉，《遼寧省博物館館刊》，</t>
    </r>
    <r>
      <rPr>
        <sz val="12"/>
        <color theme="1"/>
        <rFont val="Calibri"/>
        <family val="2"/>
      </rPr>
      <t>11</t>
    </r>
    <r>
      <rPr>
        <sz val="12"/>
        <color theme="1"/>
        <rFont val="新細明體"/>
        <family val="1"/>
        <charset val="136"/>
      </rPr>
      <t>，</t>
    </r>
    <r>
      <rPr>
        <sz val="12"/>
        <color theme="1"/>
        <rFont val="Calibri"/>
        <family val="2"/>
      </rPr>
      <t>2016</t>
    </r>
    <r>
      <rPr>
        <sz val="12"/>
        <color theme="1"/>
        <rFont val="新細明體"/>
        <family val="1"/>
        <charset val="136"/>
      </rPr>
      <t>年，頁</t>
    </r>
    <r>
      <rPr>
        <sz val="12"/>
        <color theme="1"/>
        <rFont val="Calibri"/>
        <family val="2"/>
      </rPr>
      <t>94-101</t>
    </r>
    <r>
      <rPr>
        <sz val="12"/>
        <color theme="1"/>
        <rFont val="新細明體"/>
        <family val="1"/>
        <charset val="136"/>
      </rPr>
      <t>。</t>
    </r>
  </si>
  <si>
    <r>
      <rPr>
        <sz val="12"/>
        <color theme="1"/>
        <rFont val="新細明體"/>
        <family val="1"/>
        <charset val="136"/>
      </rPr>
      <t>內蒙古自治區巴林左旗白音勿拉蘇木白音罕山</t>
    </r>
  </si>
  <si>
    <r>
      <rPr>
        <sz val="12"/>
        <color theme="1"/>
        <rFont val="新細明體"/>
        <family val="1"/>
        <charset val="136"/>
      </rPr>
      <t>耶律度剌</t>
    </r>
  </si>
  <si>
    <r>
      <rPr>
        <sz val="12"/>
        <color theme="1"/>
        <rFont val="新細明體"/>
        <family val="1"/>
        <charset val="136"/>
      </rPr>
      <t>韓氏家族墓地</t>
    </r>
    <phoneticPr fontId="8" type="noConversion"/>
  </si>
  <si>
    <r>
      <rPr>
        <sz val="12"/>
        <color theme="1"/>
        <rFont val="新細明體"/>
        <family val="1"/>
        <charset val="136"/>
      </rPr>
      <t>石墓誌「</t>
    </r>
    <r>
      <rPr>
        <sz val="12"/>
        <color theme="1"/>
        <rFont val="Calibri"/>
        <family val="2"/>
      </rPr>
      <t>......</t>
    </r>
    <r>
      <rPr>
        <sz val="12"/>
        <color theme="1"/>
        <rFont val="新細明體"/>
        <family val="1"/>
        <charset val="136"/>
      </rPr>
      <t>國耶律郎君□誌銘」</t>
    </r>
    <r>
      <rPr>
        <sz val="12"/>
        <color theme="1"/>
        <rFont val="Calibri"/>
        <family val="2"/>
      </rPr>
      <t>1</t>
    </r>
  </si>
  <si>
    <t>Khitan</t>
    <phoneticPr fontId="8" type="noConversion"/>
  </si>
  <si>
    <r>
      <rPr>
        <sz val="12"/>
        <color theme="1"/>
        <rFont val="新細明體"/>
        <family val="1"/>
        <charset val="136"/>
      </rPr>
      <t>張興國，〈巴林左旗遼韓匡嗣家族墓地發現耶律度剌墓誌〉，收入《遼金歷史與考古》，</t>
    </r>
    <r>
      <rPr>
        <sz val="12"/>
        <color theme="1"/>
        <rFont val="Calibri"/>
        <family val="2"/>
      </rPr>
      <t>3</t>
    </r>
    <r>
      <rPr>
        <sz val="12"/>
        <color theme="1"/>
        <rFont val="新細明體"/>
        <family val="1"/>
        <charset val="136"/>
      </rPr>
      <t>期，瀋陽：遼寧教育出版社，</t>
    </r>
    <r>
      <rPr>
        <sz val="12"/>
        <color theme="1"/>
        <rFont val="Calibri"/>
        <family val="2"/>
      </rPr>
      <t>2011</t>
    </r>
    <r>
      <rPr>
        <sz val="12"/>
        <color theme="1"/>
        <rFont val="新細明體"/>
        <family val="1"/>
        <charset val="136"/>
      </rPr>
      <t>，頁</t>
    </r>
    <r>
      <rPr>
        <sz val="12"/>
        <color theme="1"/>
        <rFont val="Calibri"/>
        <family val="2"/>
      </rPr>
      <t>293-299</t>
    </r>
    <r>
      <rPr>
        <sz val="12"/>
        <color theme="1"/>
        <rFont val="新細明體"/>
        <family val="1"/>
        <charset val="136"/>
      </rPr>
      <t>。</t>
    </r>
  </si>
  <si>
    <r>
      <rPr>
        <sz val="12"/>
        <color theme="1"/>
        <rFont val="新細明體"/>
        <family val="1"/>
        <charset val="136"/>
      </rPr>
      <t>遼寧省阜新市清河門區雙山</t>
    </r>
  </si>
  <si>
    <r>
      <rPr>
        <sz val="12"/>
        <color theme="1"/>
        <rFont val="新細明體"/>
        <family val="1"/>
        <charset val="136"/>
      </rPr>
      <t>葬於乾亨三年十一月八日</t>
    </r>
  </si>
  <si>
    <r>
      <rPr>
        <sz val="12"/>
        <color theme="1"/>
        <rFont val="新細明體"/>
        <family val="1"/>
        <charset val="136"/>
      </rPr>
      <t>張正嵩</t>
    </r>
  </si>
  <si>
    <t>?-?(48)</t>
  </si>
  <si>
    <r>
      <rPr>
        <sz val="12"/>
        <color theme="1"/>
        <rFont val="新細明體"/>
        <family val="1"/>
        <charset val="136"/>
      </rPr>
      <t>張思忠</t>
    </r>
    <r>
      <rPr>
        <sz val="12"/>
        <color theme="1"/>
        <rFont val="Calibri"/>
        <family val="2"/>
      </rPr>
      <t>(</t>
    </r>
    <r>
      <rPr>
        <sz val="12"/>
        <color theme="1"/>
        <rFont val="新細明體"/>
        <family val="1"/>
        <charset val="136"/>
      </rPr>
      <t>子，</t>
    </r>
    <r>
      <rPr>
        <sz val="12"/>
        <color theme="1"/>
        <rFont val="Calibri"/>
        <family val="2"/>
      </rPr>
      <t>T7970)</t>
    </r>
  </si>
  <si>
    <r>
      <rPr>
        <sz val="12"/>
        <color theme="1"/>
        <rFont val="新細明體"/>
        <family val="1"/>
        <charset val="136"/>
      </rPr>
      <t>方形石墓誌「朔州順義軍節院使張府君墓誌并序」</t>
    </r>
    <r>
      <rPr>
        <sz val="12"/>
        <color theme="1"/>
        <rFont val="Calibri"/>
        <family val="2"/>
      </rPr>
      <t>1</t>
    </r>
  </si>
  <si>
    <r>
      <rPr>
        <sz val="12"/>
        <color theme="1"/>
        <rFont val="新細明體"/>
        <family val="1"/>
        <charset val="136"/>
      </rPr>
      <t>朔州順義軍節院使</t>
    </r>
  </si>
  <si>
    <r>
      <rPr>
        <sz val="12"/>
        <color theme="1"/>
        <rFont val="新細明體"/>
        <family val="1"/>
        <charset val="136"/>
      </rPr>
      <t>李宇峰，〈遼《張正嵩張思忠墓誌銘》考釋〉，《遼寧省博物館館刊》，</t>
    </r>
    <r>
      <rPr>
        <sz val="12"/>
        <color theme="1"/>
        <rFont val="Calibri"/>
        <family val="2"/>
      </rPr>
      <t>9</t>
    </r>
    <r>
      <rPr>
        <sz val="12"/>
        <color theme="1"/>
        <rFont val="新細明體"/>
        <family val="1"/>
        <charset val="136"/>
      </rPr>
      <t>，</t>
    </r>
    <r>
      <rPr>
        <sz val="12"/>
        <color theme="1"/>
        <rFont val="Calibri"/>
        <family val="2"/>
      </rPr>
      <t>2014</t>
    </r>
    <r>
      <rPr>
        <sz val="12"/>
        <color theme="1"/>
        <rFont val="新細明體"/>
        <family val="1"/>
        <charset val="136"/>
      </rPr>
      <t>年，頁</t>
    </r>
    <r>
      <rPr>
        <sz val="12"/>
        <color theme="1"/>
        <rFont val="Calibri"/>
        <family val="2"/>
      </rPr>
      <t>90-95</t>
    </r>
    <r>
      <rPr>
        <sz val="12"/>
        <color theme="1"/>
        <rFont val="新細明體"/>
        <family val="1"/>
        <charset val="136"/>
      </rPr>
      <t>。</t>
    </r>
  </si>
  <si>
    <r>
      <rPr>
        <sz val="12"/>
        <color theme="1"/>
        <rFont val="新細明體"/>
        <family val="1"/>
        <charset val="136"/>
      </rPr>
      <t>葬於重熙八年二月十七日</t>
    </r>
  </si>
  <si>
    <r>
      <rPr>
        <sz val="12"/>
        <color theme="1"/>
        <rFont val="新細明體"/>
        <family val="1"/>
        <charset val="136"/>
      </rPr>
      <t>張思忠</t>
    </r>
  </si>
  <si>
    <t>976-1039(64)</t>
  </si>
  <si>
    <r>
      <rPr>
        <sz val="12"/>
        <color theme="1"/>
        <rFont val="新細明體"/>
        <family val="1"/>
        <charset val="136"/>
      </rPr>
      <t>張正嵩</t>
    </r>
    <r>
      <rPr>
        <sz val="12"/>
        <color theme="1"/>
        <rFont val="Calibri"/>
        <family val="2"/>
      </rPr>
      <t>(</t>
    </r>
    <r>
      <rPr>
        <sz val="12"/>
        <color theme="1"/>
        <rFont val="新細明體"/>
        <family val="1"/>
        <charset val="136"/>
      </rPr>
      <t>父，</t>
    </r>
    <r>
      <rPr>
        <sz val="12"/>
        <color theme="1"/>
        <rFont val="Calibri"/>
        <family val="2"/>
      </rPr>
      <t>T7969)</t>
    </r>
  </si>
  <si>
    <r>
      <rPr>
        <sz val="12"/>
        <color theme="1"/>
        <rFont val="新細明體"/>
        <family val="1"/>
        <charset val="136"/>
      </rPr>
      <t>盝頂式石墓誌「故銀青崇祿大夫檢校司空使持節濟州諸軍事濟州刺史知上京南中使兼御史大夫上柱國清河縣開國伯食邑七百戶張思忠墓誌銘并序」</t>
    </r>
    <r>
      <rPr>
        <sz val="12"/>
        <color theme="1"/>
        <rFont val="Calibri"/>
        <family val="2"/>
      </rPr>
      <t>1</t>
    </r>
  </si>
  <si>
    <r>
      <rPr>
        <sz val="12"/>
        <color theme="1"/>
        <rFont val="新細明體"/>
        <family val="1"/>
        <charset val="136"/>
      </rPr>
      <t>銀青光祿大夫檢校司空使持節濟州諸軍事濟州刺史使知上京南中使兼御史大夫上柱國清河縣開國伯食邑七百戶</t>
    </r>
  </si>
  <si>
    <r>
      <rPr>
        <sz val="12"/>
        <color theme="1"/>
        <rFont val="新細明體"/>
        <family val="1"/>
        <charset val="136"/>
      </rPr>
      <t>內蒙古通遼市奈曼旗青龍山鎮</t>
    </r>
  </si>
  <si>
    <r>
      <rPr>
        <sz val="12"/>
        <color theme="1"/>
        <rFont val="新細明體"/>
        <family val="1"/>
        <charset val="136"/>
      </rPr>
      <t>葬於重熙二年</t>
    </r>
  </si>
  <si>
    <r>
      <rPr>
        <sz val="12"/>
        <color theme="1"/>
        <rFont val="新細明體"/>
        <family val="1"/>
        <charset val="136"/>
      </rPr>
      <t>蕭琳</t>
    </r>
  </si>
  <si>
    <t>990-1032(43)</t>
  </si>
  <si>
    <r>
      <rPr>
        <sz val="12"/>
        <color theme="1"/>
        <rFont val="新細明體"/>
        <family val="1"/>
        <charset val="136"/>
      </rPr>
      <t>耶律霞茲</t>
    </r>
    <r>
      <rPr>
        <sz val="12"/>
        <color theme="1"/>
        <rFont val="Calibri"/>
        <family val="2"/>
      </rPr>
      <t>(</t>
    </r>
    <r>
      <rPr>
        <sz val="12"/>
        <color theme="1"/>
        <rFont val="新細明體"/>
        <family val="1"/>
        <charset val="136"/>
      </rPr>
      <t>妻父，</t>
    </r>
    <r>
      <rPr>
        <sz val="12"/>
        <color theme="1"/>
        <rFont val="Calibri"/>
        <family val="2"/>
      </rPr>
      <t>T7761)</t>
    </r>
  </si>
  <si>
    <r>
      <rPr>
        <sz val="12"/>
        <color theme="1"/>
        <rFont val="新細明體"/>
        <family val="1"/>
        <charset val="136"/>
      </rPr>
      <t>方形灰砂岩墓誌「故臨海軍節度使錦嚴來等州觀察處置使檢校太師右千牛衛上將軍使持節錦州諸軍事行錦州刺史加兼御史大夫階勳爵邑如故蘭陵蕭公墓誌銘并序」</t>
    </r>
    <r>
      <rPr>
        <sz val="12"/>
        <color theme="1"/>
        <rFont val="Calibri"/>
        <family val="2"/>
      </rPr>
      <t>1</t>
    </r>
  </si>
  <si>
    <r>
      <rPr>
        <sz val="12"/>
        <color theme="1"/>
        <rFont val="新細明體"/>
        <family val="1"/>
        <charset val="136"/>
      </rPr>
      <t>臨海軍節度使錦嚴來等州觀察處置使檢校太師右千牛衛上將軍使持節錦州諸軍事行錦州刺史加兼御史大夫</t>
    </r>
  </si>
  <si>
    <t>Imperial Clan</t>
    <phoneticPr fontId="8" type="noConversion"/>
  </si>
  <si>
    <r>
      <rPr>
        <sz val="12"/>
        <color theme="1"/>
        <rFont val="新細明體"/>
        <family val="1"/>
        <charset val="136"/>
      </rPr>
      <t>關麗娟，〈蕭琳墓誌銘考釋〉，《內蒙古民族大學學報（社會科學版）》，第</t>
    </r>
    <r>
      <rPr>
        <sz val="12"/>
        <color theme="1"/>
        <rFont val="Calibri"/>
        <family val="2"/>
      </rPr>
      <t>33</t>
    </r>
    <r>
      <rPr>
        <sz val="12"/>
        <color theme="1"/>
        <rFont val="新細明體"/>
        <family val="1"/>
        <charset val="136"/>
      </rPr>
      <t>卷第</t>
    </r>
    <r>
      <rPr>
        <sz val="12"/>
        <color theme="1"/>
        <rFont val="Calibri"/>
        <family val="2"/>
      </rPr>
      <t>4</t>
    </r>
    <r>
      <rPr>
        <sz val="12"/>
        <color theme="1"/>
        <rFont val="新細明體"/>
        <family val="1"/>
        <charset val="136"/>
      </rPr>
      <t>期（</t>
    </r>
    <r>
      <rPr>
        <sz val="12"/>
        <color theme="1"/>
        <rFont val="Calibri"/>
        <family val="2"/>
      </rPr>
      <t>2007.8</t>
    </r>
    <r>
      <rPr>
        <sz val="12"/>
        <color theme="1"/>
        <rFont val="新細明體"/>
        <family val="1"/>
        <charset val="136"/>
      </rPr>
      <t>），頁</t>
    </r>
    <r>
      <rPr>
        <sz val="12"/>
        <color theme="1"/>
        <rFont val="Calibri"/>
        <family val="2"/>
      </rPr>
      <t>38-40</t>
    </r>
    <r>
      <rPr>
        <sz val="12"/>
        <color theme="1"/>
        <rFont val="新細明體"/>
        <family val="1"/>
        <charset val="136"/>
      </rPr>
      <t>。
鄭福貴，〈蕭琳墓及其墓誌銘詳考〉，《遼金歷史與考古》，第</t>
    </r>
    <r>
      <rPr>
        <sz val="12"/>
        <color theme="1"/>
        <rFont val="Calibri"/>
        <family val="2"/>
      </rPr>
      <t>13</t>
    </r>
    <r>
      <rPr>
        <sz val="12"/>
        <color theme="1"/>
        <rFont val="新細明體"/>
        <family val="1"/>
        <charset val="136"/>
      </rPr>
      <t>期（</t>
    </r>
    <r>
      <rPr>
        <sz val="12"/>
        <color theme="1"/>
        <rFont val="Calibri"/>
        <family val="2"/>
      </rPr>
      <t>2022</t>
    </r>
    <r>
      <rPr>
        <sz val="12"/>
        <color theme="1"/>
        <rFont val="新細明體"/>
        <family val="1"/>
        <charset val="136"/>
      </rPr>
      <t>），頁</t>
    </r>
    <r>
      <rPr>
        <sz val="12"/>
        <color theme="1"/>
        <rFont val="Calibri"/>
        <family val="2"/>
      </rPr>
      <t>384-389</t>
    </r>
    <r>
      <rPr>
        <sz val="12"/>
        <color theme="1"/>
        <rFont val="新細明體"/>
        <family val="1"/>
        <charset val="136"/>
      </rPr>
      <t>。</t>
    </r>
  </si>
  <si>
    <r>
      <rPr>
        <sz val="12"/>
        <color theme="1"/>
        <rFont val="新細明體"/>
        <family val="1"/>
        <charset val="136"/>
      </rPr>
      <t>遼寧省朝陽市北票市三寶鄉三家子村</t>
    </r>
  </si>
  <si>
    <r>
      <rPr>
        <sz val="12"/>
        <color theme="1"/>
        <rFont val="新細明體"/>
        <family val="1"/>
        <charset val="136"/>
      </rPr>
      <t>葬於大安六年</t>
    </r>
  </si>
  <si>
    <r>
      <rPr>
        <sz val="12"/>
        <color theme="1"/>
        <rFont val="新細明體"/>
        <family val="1"/>
        <charset val="136"/>
      </rPr>
      <t>曹氏、劉氏</t>
    </r>
  </si>
  <si>
    <r>
      <t>1025-1067(43)(</t>
    </r>
    <r>
      <rPr>
        <sz val="12"/>
        <color theme="1"/>
        <rFont val="新細明體"/>
        <family val="1"/>
        <charset val="136"/>
      </rPr>
      <t>曹氏</t>
    </r>
    <r>
      <rPr>
        <sz val="12"/>
        <color theme="1"/>
        <rFont val="Calibri"/>
        <family val="2"/>
      </rPr>
      <t>)</t>
    </r>
    <r>
      <rPr>
        <sz val="12"/>
        <color theme="1"/>
        <rFont val="新細明體"/>
        <family val="1"/>
        <charset val="136"/>
      </rPr>
      <t>、</t>
    </r>
    <r>
      <rPr>
        <sz val="12"/>
        <color theme="1"/>
        <rFont val="Calibri"/>
        <family val="2"/>
      </rPr>
      <t>1058-1084(27)(</t>
    </r>
    <r>
      <rPr>
        <sz val="12"/>
        <color theme="1"/>
        <rFont val="新細明體"/>
        <family val="1"/>
        <charset val="136"/>
      </rPr>
      <t>劉氏</t>
    </r>
    <r>
      <rPr>
        <sz val="12"/>
        <color theme="1"/>
        <rFont val="Calibri"/>
        <family val="2"/>
      </rPr>
      <t>)</t>
    </r>
  </si>
  <si>
    <t>F</t>
    <phoneticPr fontId="4" type="noConversion"/>
  </si>
  <si>
    <r>
      <rPr>
        <sz val="12"/>
        <color theme="1"/>
        <rFont val="新細明體"/>
        <family val="1"/>
        <charset val="136"/>
      </rPr>
      <t>石墓誌「大遼金紫崇祿大夫</t>
    </r>
    <r>
      <rPr>
        <sz val="12"/>
        <color theme="1"/>
        <rFont val="Calibri"/>
        <family val="2"/>
      </rPr>
      <t>⋯⋯</t>
    </r>
    <r>
      <rPr>
        <sz val="12"/>
        <color theme="1"/>
        <rFont val="新細明體"/>
        <family val="1"/>
        <charset val="136"/>
      </rPr>
      <t>陳公夫人故譙國郡君墓誌銘并序」</t>
    </r>
    <r>
      <rPr>
        <sz val="12"/>
        <color theme="1"/>
        <rFont val="Calibri"/>
        <family val="2"/>
      </rPr>
      <t>1</t>
    </r>
    <r>
      <rPr>
        <sz val="12"/>
        <color theme="1"/>
        <rFont val="新細明體"/>
        <family val="1"/>
        <charset val="136"/>
      </rPr>
      <t>、石墓誌「奉國功臣</t>
    </r>
    <r>
      <rPr>
        <sz val="12"/>
        <color theme="1"/>
        <rFont val="Calibri"/>
        <family val="2"/>
      </rPr>
      <t>⋯⋯</t>
    </r>
    <r>
      <rPr>
        <sz val="12"/>
        <color theme="1"/>
        <rFont val="新細明體"/>
        <family val="1"/>
        <charset val="136"/>
      </rPr>
      <t>陳公妻彭城郡夫人劉氏墓誌銘并序」</t>
    </r>
    <r>
      <rPr>
        <sz val="12"/>
        <color theme="1"/>
        <rFont val="Calibri"/>
        <family val="2"/>
      </rPr>
      <t>1</t>
    </r>
  </si>
  <si>
    <r>
      <rPr>
        <sz val="12"/>
        <color theme="1"/>
        <rFont val="新細明體"/>
        <family val="1"/>
        <charset val="136"/>
      </rPr>
      <t>譙國郡君、彭城郡夫人</t>
    </r>
  </si>
  <si>
    <t>Official</t>
    <phoneticPr fontId="8" type="noConversion"/>
  </si>
  <si>
    <r>
      <rPr>
        <sz val="12"/>
        <color theme="1"/>
        <rFont val="新細明體"/>
        <family val="1"/>
        <charset val="136"/>
      </rPr>
      <t>姜洪軍、李宇峰，〈遼陳顗妻曹氏劉氏墓誌校勘考釋〉，《遼金歷史與考古》，第</t>
    </r>
    <r>
      <rPr>
        <sz val="12"/>
        <color theme="1"/>
        <rFont val="Calibri"/>
        <family val="2"/>
      </rPr>
      <t>4</t>
    </r>
    <r>
      <rPr>
        <sz val="12"/>
        <color theme="1"/>
        <rFont val="新細明體"/>
        <family val="1"/>
        <charset val="136"/>
      </rPr>
      <t>期（</t>
    </r>
    <r>
      <rPr>
        <sz val="12"/>
        <color theme="1"/>
        <rFont val="Calibri"/>
        <family val="2"/>
      </rPr>
      <t>2013</t>
    </r>
    <r>
      <rPr>
        <sz val="12"/>
        <color theme="1"/>
        <rFont val="新細明體"/>
        <family val="1"/>
        <charset val="136"/>
      </rPr>
      <t>），瀋陽，頁</t>
    </r>
    <r>
      <rPr>
        <sz val="12"/>
        <color theme="1"/>
        <rFont val="Calibri"/>
        <family val="2"/>
      </rPr>
      <t>308-316</t>
    </r>
    <r>
      <rPr>
        <sz val="12"/>
        <color theme="1"/>
        <rFont val="新細明體"/>
        <family val="1"/>
        <charset val="136"/>
      </rPr>
      <t>。</t>
    </r>
  </si>
  <si>
    <r>
      <rPr>
        <sz val="12"/>
        <color theme="1"/>
        <rFont val="新細明體"/>
        <family val="1"/>
        <charset val="136"/>
      </rPr>
      <t>北京市房山區閻村鎮大十三里村</t>
    </r>
  </si>
  <si>
    <r>
      <rPr>
        <sz val="12"/>
        <color theme="1"/>
        <rFont val="新細明體"/>
        <family val="1"/>
        <charset val="136"/>
      </rPr>
      <t>葬於天慶七年十一月一日</t>
    </r>
  </si>
  <si>
    <r>
      <rPr>
        <sz val="12"/>
        <color theme="1"/>
        <rFont val="新細明體"/>
        <family val="1"/>
        <charset val="136"/>
      </rPr>
      <t>孟初</t>
    </r>
  </si>
  <si>
    <r>
      <rPr>
        <sz val="12"/>
        <color theme="1"/>
        <rFont val="新細明體"/>
        <family val="1"/>
        <charset val="136"/>
      </rPr>
      <t>？</t>
    </r>
    <r>
      <rPr>
        <sz val="12"/>
        <color theme="1"/>
        <rFont val="Calibri"/>
        <family val="2"/>
      </rPr>
      <t>-1116</t>
    </r>
    <r>
      <rPr>
        <sz val="12"/>
        <color theme="1"/>
        <rFont val="新細明體"/>
        <family val="1"/>
        <charset val="136"/>
      </rPr>
      <t>或</t>
    </r>
    <r>
      <rPr>
        <sz val="12"/>
        <color theme="1"/>
        <rFont val="Calibri"/>
        <family val="2"/>
      </rPr>
      <t>1117</t>
    </r>
  </si>
  <si>
    <r>
      <rPr>
        <sz val="12"/>
        <color theme="1"/>
        <rFont val="新細明體"/>
        <family val="1"/>
        <charset val="136"/>
      </rPr>
      <t>石墓誌「大遼故翰林學士金紫崇祿大夫行尚書□□□□□□□□上護軍平昌□□國公食邑二千戶實封二百戶諸路□□□□孟公墓誌銘并序」</t>
    </r>
    <r>
      <rPr>
        <sz val="12"/>
        <color theme="1"/>
        <rFont val="Calibri"/>
        <family val="2"/>
      </rPr>
      <t>1</t>
    </r>
  </si>
  <si>
    <r>
      <rPr>
        <sz val="12"/>
        <color theme="1"/>
        <rFont val="新細明體"/>
        <family val="1"/>
        <charset val="136"/>
      </rPr>
      <t>翰林學士金紫崇祿大夫行尚書□□□□□□□□上護軍平昌□□國公</t>
    </r>
  </si>
  <si>
    <r>
      <rPr>
        <sz val="12"/>
        <color theme="1"/>
        <rFont val="新細明體"/>
        <family val="1"/>
        <charset val="136"/>
      </rPr>
      <t>邢景旺，〈遼孟初墓誌考〉，收入《北京遼金文物研究》，北京：北京燕山出版社，</t>
    </r>
    <r>
      <rPr>
        <sz val="12"/>
        <color theme="1"/>
        <rFont val="Calibri"/>
        <family val="2"/>
      </rPr>
      <t>2005</t>
    </r>
    <r>
      <rPr>
        <sz val="12"/>
        <color theme="1"/>
        <rFont val="新細明體"/>
        <family val="1"/>
        <charset val="136"/>
      </rPr>
      <t>，頁</t>
    </r>
    <r>
      <rPr>
        <sz val="12"/>
        <color theme="1"/>
        <rFont val="Calibri"/>
        <family val="2"/>
      </rPr>
      <t>250-253</t>
    </r>
    <r>
      <rPr>
        <sz val="12"/>
        <color theme="1"/>
        <rFont val="新細明體"/>
        <family val="1"/>
        <charset val="136"/>
      </rPr>
      <t>。
李宇峰，〈遼孟初墓誌考補正〉，收入《遼金歷史與考古》，第</t>
    </r>
    <r>
      <rPr>
        <sz val="12"/>
        <color theme="1"/>
        <rFont val="Calibri"/>
        <family val="2"/>
      </rPr>
      <t>1</t>
    </r>
    <r>
      <rPr>
        <sz val="12"/>
        <color theme="1"/>
        <rFont val="新細明體"/>
        <family val="1"/>
        <charset val="136"/>
      </rPr>
      <t>期。瀋陽：遼寧教育出版社，</t>
    </r>
    <r>
      <rPr>
        <sz val="12"/>
        <color theme="1"/>
        <rFont val="Calibri"/>
        <family val="2"/>
      </rPr>
      <t>2009</t>
    </r>
    <r>
      <rPr>
        <sz val="12"/>
        <color theme="1"/>
        <rFont val="新細明體"/>
        <family val="1"/>
        <charset val="136"/>
      </rPr>
      <t>，頁</t>
    </r>
    <r>
      <rPr>
        <sz val="12"/>
        <color theme="1"/>
        <rFont val="Calibri"/>
        <family val="2"/>
      </rPr>
      <t>13-18</t>
    </r>
    <r>
      <rPr>
        <sz val="12"/>
        <color theme="1"/>
        <rFont val="新細明體"/>
        <family val="1"/>
        <charset val="136"/>
      </rPr>
      <t>。</t>
    </r>
  </si>
  <si>
    <r>
      <rPr>
        <sz val="12"/>
        <color theme="1"/>
        <rFont val="新細明體"/>
        <family val="1"/>
        <charset val="136"/>
      </rPr>
      <t>北京市海淀區復興門外公主墳北</t>
    </r>
  </si>
  <si>
    <r>
      <rPr>
        <sz val="12"/>
        <color theme="1"/>
        <rFont val="新細明體"/>
        <family val="1"/>
        <charset val="136"/>
      </rPr>
      <t>王師儒、韓氏</t>
    </r>
  </si>
  <si>
    <r>
      <t>1040-1101(62)(</t>
    </r>
    <r>
      <rPr>
        <sz val="12"/>
        <color theme="1"/>
        <rFont val="新細明體"/>
        <family val="1"/>
        <charset val="136"/>
      </rPr>
      <t>王師儒</t>
    </r>
    <r>
      <rPr>
        <sz val="12"/>
        <color theme="1"/>
        <rFont val="Calibri"/>
        <family val="2"/>
      </rPr>
      <t>)</t>
    </r>
    <r>
      <rPr>
        <sz val="12"/>
        <color theme="1"/>
        <rFont val="新細明體"/>
        <family val="1"/>
        <charset val="136"/>
      </rPr>
      <t>、</t>
    </r>
    <r>
      <rPr>
        <sz val="12"/>
        <color theme="1"/>
        <rFont val="Calibri"/>
        <family val="2"/>
      </rPr>
      <t>?-?(</t>
    </r>
    <r>
      <rPr>
        <sz val="12"/>
        <color theme="1"/>
        <rFont val="新細明體"/>
        <family val="1"/>
        <charset val="136"/>
      </rPr>
      <t>韓氏</t>
    </r>
    <r>
      <rPr>
        <sz val="12"/>
        <color theme="1"/>
        <rFont val="Calibri"/>
        <family val="2"/>
      </rPr>
      <t>)</t>
    </r>
  </si>
  <si>
    <r>
      <rPr>
        <sz val="12"/>
        <color theme="1"/>
        <rFont val="新細明體"/>
        <family val="1"/>
        <charset val="136"/>
      </rPr>
      <t>石墓誌「大遼故佐理功臣諸行宮都部署特進行尚書左僕射贈武定軍節度使同中書門下平章事兼侍中上柱國太原郡開國公食邑二千戶食實封二百戶王公墓誌銘并序」</t>
    </r>
    <r>
      <rPr>
        <sz val="12"/>
        <color theme="1"/>
        <rFont val="Calibri"/>
        <family val="2"/>
      </rPr>
      <t>1</t>
    </r>
    <r>
      <rPr>
        <sz val="12"/>
        <color theme="1"/>
        <rFont val="新細明體"/>
        <family val="1"/>
        <charset val="136"/>
      </rPr>
      <t>、墓誌蓋「豐國夫人韓氏墓誌銘」</t>
    </r>
    <r>
      <rPr>
        <sz val="12"/>
        <color theme="1"/>
        <rFont val="Calibri"/>
        <family val="2"/>
      </rPr>
      <t>1</t>
    </r>
  </si>
  <si>
    <r>
      <rPr>
        <sz val="12"/>
        <color theme="1"/>
        <rFont val="新細明體"/>
        <family val="1"/>
        <charset val="136"/>
      </rPr>
      <t>佐理功臣諸行宮都部署特進行尚書左僕射贈武定軍節度使同中書門下平章事兼侍中上柱國太原郡開國公、豐國夫人</t>
    </r>
  </si>
  <si>
    <r>
      <rPr>
        <sz val="12"/>
        <color theme="1"/>
        <rFont val="新細明體"/>
        <family val="1"/>
        <charset val="136"/>
      </rPr>
      <t>李宇峰，〈遼〈王師儒墓誌〉考釋〉，收入《遼金歷史與考古》，第</t>
    </r>
    <r>
      <rPr>
        <sz val="12"/>
        <color theme="1"/>
        <rFont val="Calibri"/>
        <family val="2"/>
      </rPr>
      <t>2</t>
    </r>
    <r>
      <rPr>
        <sz val="12"/>
        <color theme="1"/>
        <rFont val="新細明體"/>
        <family val="1"/>
        <charset val="136"/>
      </rPr>
      <t>期。瀋陽：遼寧教育出版社，</t>
    </r>
    <r>
      <rPr>
        <sz val="12"/>
        <color theme="1"/>
        <rFont val="Calibri"/>
        <family val="2"/>
      </rPr>
      <t>2010</t>
    </r>
    <r>
      <rPr>
        <sz val="12"/>
        <color theme="1"/>
        <rFont val="新細明體"/>
        <family val="1"/>
        <charset val="136"/>
      </rPr>
      <t>，頁</t>
    </r>
    <r>
      <rPr>
        <sz val="12"/>
        <color theme="1"/>
        <rFont val="Calibri"/>
        <family val="2"/>
      </rPr>
      <t>326-333</t>
    </r>
    <r>
      <rPr>
        <sz val="12"/>
        <color theme="1"/>
        <rFont val="新細明體"/>
        <family val="1"/>
        <charset val="136"/>
      </rPr>
      <t>。</t>
    </r>
  </si>
  <si>
    <r>
      <rPr>
        <sz val="12"/>
        <color theme="1"/>
        <rFont val="新細明體"/>
        <family val="1"/>
        <charset val="136"/>
      </rPr>
      <t>遼寧省朝陽市北票市姚花吐鎮林四家子村王墳山</t>
    </r>
  </si>
  <si>
    <r>
      <rPr>
        <sz val="12"/>
        <color theme="1"/>
        <rFont val="新細明體"/>
        <family val="1"/>
        <charset val="136"/>
      </rPr>
      <t>劉府君</t>
    </r>
  </si>
  <si>
    <r>
      <rPr>
        <sz val="12"/>
        <color theme="1"/>
        <rFont val="新細明體"/>
        <family val="1"/>
        <charset val="136"/>
      </rPr>
      <t>唐末幽州劉仁恭後人。劉承嗣</t>
    </r>
    <r>
      <rPr>
        <sz val="12"/>
        <color theme="1"/>
        <rFont val="Calibri"/>
        <family val="2"/>
      </rPr>
      <t>(T4706)</t>
    </r>
    <r>
      <rPr>
        <sz val="12"/>
        <color theme="1"/>
        <rFont val="新細明體"/>
        <family val="1"/>
        <charset val="136"/>
      </rPr>
      <t>、劉宇杰</t>
    </r>
    <r>
      <rPr>
        <sz val="12"/>
        <color theme="1"/>
        <rFont val="Calibri"/>
        <family val="2"/>
      </rPr>
      <t>(T4709)</t>
    </r>
    <r>
      <rPr>
        <sz val="12"/>
        <color theme="1"/>
        <rFont val="新細明體"/>
        <family val="1"/>
        <charset val="136"/>
      </rPr>
      <t>、劉宇一</t>
    </r>
    <r>
      <rPr>
        <sz val="12"/>
        <color theme="1"/>
        <rFont val="Calibri"/>
        <family val="2"/>
      </rPr>
      <t>(T4288)</t>
    </r>
    <r>
      <rPr>
        <sz val="12"/>
        <color theme="1"/>
        <rFont val="新細明體"/>
        <family val="1"/>
        <charset val="136"/>
      </rPr>
      <t>、劉日泳</t>
    </r>
    <r>
      <rPr>
        <sz val="12"/>
        <color theme="1"/>
        <rFont val="Calibri"/>
        <family val="2"/>
      </rPr>
      <t>(T4707)</t>
    </r>
  </si>
  <si>
    <r>
      <rPr>
        <sz val="12"/>
        <color theme="1"/>
        <rFont val="新細明體"/>
        <family val="1"/>
        <charset val="136"/>
      </rPr>
      <t>墨書磚墓誌「故廣德軍節院使劉府君墓誌銘并序」</t>
    </r>
    <r>
      <rPr>
        <sz val="12"/>
        <color theme="1"/>
        <rFont val="Calibri"/>
        <family val="2"/>
      </rPr>
      <t>2</t>
    </r>
  </si>
  <si>
    <r>
      <rPr>
        <sz val="12"/>
        <color theme="1"/>
        <rFont val="新細明體"/>
        <family val="1"/>
        <charset val="136"/>
      </rPr>
      <t>廣德軍節院使</t>
    </r>
  </si>
  <si>
    <r>
      <rPr>
        <sz val="12"/>
        <color theme="1"/>
        <rFont val="新細明體"/>
        <family val="1"/>
        <charset val="136"/>
      </rPr>
      <t>杜曉紅，〈遼寧省北票市發現遼劉府君墨書題記墓誌〉，收入《遼金歷史與考古》，第</t>
    </r>
    <r>
      <rPr>
        <sz val="12"/>
        <color theme="1"/>
        <rFont val="Calibri"/>
        <family val="2"/>
      </rPr>
      <t>4</t>
    </r>
    <r>
      <rPr>
        <sz val="12"/>
        <color theme="1"/>
        <rFont val="新細明體"/>
        <family val="1"/>
        <charset val="136"/>
      </rPr>
      <t>期。瀋陽：遼寧教育出版社，</t>
    </r>
    <r>
      <rPr>
        <sz val="12"/>
        <color theme="1"/>
        <rFont val="Calibri"/>
        <family val="2"/>
      </rPr>
      <t>2013</t>
    </r>
    <r>
      <rPr>
        <sz val="12"/>
        <color theme="1"/>
        <rFont val="新細明體"/>
        <family val="1"/>
        <charset val="136"/>
      </rPr>
      <t>，頁</t>
    </r>
    <r>
      <rPr>
        <sz val="12"/>
        <color theme="1"/>
        <rFont val="Calibri"/>
        <family val="2"/>
      </rPr>
      <t>305-307</t>
    </r>
    <r>
      <rPr>
        <sz val="12"/>
        <color theme="1"/>
        <rFont val="新細明體"/>
        <family val="1"/>
        <charset val="136"/>
      </rPr>
      <t>。</t>
    </r>
  </si>
  <si>
    <t>Year of Birth and Death</t>
  </si>
  <si>
    <r>
      <rPr>
        <sz val="12"/>
        <color theme="1"/>
        <rFont val="新細明體"/>
        <family val="1"/>
        <charset val="136"/>
      </rPr>
      <t>陝西省榆林市綏德縣南鄉蘇家岩</t>
    </r>
  </si>
  <si>
    <r>
      <rPr>
        <sz val="12"/>
        <color theme="1"/>
        <rFont val="新細明體"/>
        <family val="1"/>
        <charset val="136"/>
      </rPr>
      <t>葬於金熙宗天眷元年</t>
    </r>
  </si>
  <si>
    <r>
      <rPr>
        <sz val="12"/>
        <color theme="1"/>
        <rFont val="新細明體"/>
        <family val="1"/>
        <charset val="136"/>
      </rPr>
      <t>賀氏</t>
    </r>
  </si>
  <si>
    <t>1069-1121(53)</t>
  </si>
  <si>
    <r>
      <rPr>
        <sz val="12"/>
        <color theme="1"/>
        <rFont val="新細明體"/>
        <family val="1"/>
        <charset val="136"/>
      </rPr>
      <t>墓誌「李公夫人賀氏墓誌銘」</t>
    </r>
    <r>
      <rPr>
        <sz val="12"/>
        <color theme="1"/>
        <rFont val="Calibri"/>
        <family val="2"/>
      </rPr>
      <t>1</t>
    </r>
  </si>
  <si>
    <r>
      <rPr>
        <sz val="12"/>
        <color theme="1"/>
        <rFont val="新細明體"/>
        <family val="1"/>
        <charset val="136"/>
      </rPr>
      <t>無（夫李潮北宋武將，長子李采武略郎）</t>
    </r>
  </si>
  <si>
    <r>
      <rPr>
        <sz val="12"/>
        <color theme="1"/>
        <rFont val="新細明體"/>
        <family val="1"/>
        <charset val="136"/>
      </rPr>
      <t>木塞，〈綏德李夫人墓志與宋夏延安之戰〉，《考古與文物》，</t>
    </r>
    <r>
      <rPr>
        <sz val="12"/>
        <color theme="1"/>
        <rFont val="Calibri"/>
        <family val="2"/>
      </rPr>
      <t>1987</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54-55</t>
    </r>
    <r>
      <rPr>
        <sz val="12"/>
        <color theme="1"/>
        <rFont val="新細明體"/>
        <family val="1"/>
        <charset val="136"/>
      </rPr>
      <t>。</t>
    </r>
  </si>
  <si>
    <r>
      <rPr>
        <sz val="12"/>
        <color theme="1"/>
        <rFont val="新細明體"/>
        <family val="1"/>
        <charset val="136"/>
      </rPr>
      <t>河北省張家口市宣化城下八里村</t>
    </r>
    <r>
      <rPr>
        <sz val="12"/>
        <color theme="1"/>
        <rFont val="Calibri"/>
        <family val="2"/>
      </rPr>
      <t>M3</t>
    </r>
  </si>
  <si>
    <r>
      <rPr>
        <sz val="12"/>
        <color theme="1"/>
        <rFont val="新細明體"/>
        <family val="1"/>
        <charset val="136"/>
      </rPr>
      <t>葬於遼大安九年，重合葬於金熙宗皇統三年</t>
    </r>
  </si>
  <si>
    <r>
      <rPr>
        <sz val="12"/>
        <color theme="1"/>
        <rFont val="新細明體"/>
        <family val="1"/>
        <charset val="136"/>
      </rPr>
      <t>張世本、焦氏</t>
    </r>
  </si>
  <si>
    <r>
      <t>?-1088(</t>
    </r>
    <r>
      <rPr>
        <sz val="12"/>
        <color theme="1"/>
        <rFont val="新細明體"/>
        <family val="1"/>
        <charset val="136"/>
      </rPr>
      <t>張世本</t>
    </r>
    <r>
      <rPr>
        <sz val="12"/>
        <color theme="1"/>
        <rFont val="Calibri"/>
        <family val="2"/>
      </rPr>
      <t>)</t>
    </r>
    <r>
      <rPr>
        <sz val="12"/>
        <color theme="1"/>
        <rFont val="新細明體"/>
        <family val="1"/>
        <charset val="136"/>
      </rPr>
      <t>、</t>
    </r>
    <r>
      <rPr>
        <sz val="12"/>
        <color theme="1"/>
        <rFont val="Calibri"/>
        <family val="2"/>
      </rPr>
      <t>1051-1143(93)(</t>
    </r>
    <r>
      <rPr>
        <sz val="12"/>
        <color theme="1"/>
        <rFont val="新細明體"/>
        <family val="1"/>
        <charset val="136"/>
      </rPr>
      <t>焦氏</t>
    </r>
    <r>
      <rPr>
        <sz val="12"/>
        <color theme="1"/>
        <rFont val="Calibri"/>
        <family val="2"/>
      </rPr>
      <t>)</t>
    </r>
  </si>
  <si>
    <r>
      <rPr>
        <sz val="12"/>
        <color theme="1"/>
        <rFont val="新細明體"/>
        <family val="1"/>
        <charset val="136"/>
      </rPr>
      <t>石墓誌並蓋「張君墓誌</t>
    </r>
    <r>
      <rPr>
        <sz val="12"/>
        <color theme="1"/>
        <rFont val="Calibri"/>
        <family val="2"/>
      </rPr>
      <t>/</t>
    </r>
    <r>
      <rPr>
        <sz val="12"/>
        <color theme="1"/>
        <rFont val="新細明體"/>
        <family val="1"/>
        <charset val="136"/>
      </rPr>
      <t>大金歸化州清河郡張君重合葬墓誌銘并序」</t>
    </r>
    <r>
      <rPr>
        <sz val="12"/>
        <color theme="1"/>
        <rFont val="Calibri"/>
        <family val="2"/>
      </rPr>
      <t>1</t>
    </r>
  </si>
  <si>
    <r>
      <rPr>
        <sz val="12"/>
        <color theme="1"/>
        <rFont val="新細明體"/>
        <family val="1"/>
        <charset val="136"/>
      </rPr>
      <t>農</t>
    </r>
  </si>
  <si>
    <r>
      <rPr>
        <sz val="12"/>
        <color theme="1"/>
        <rFont val="新細明體"/>
        <family val="1"/>
        <charset val="136"/>
      </rPr>
      <t>河北省宣化下八里村</t>
    </r>
  </si>
  <si>
    <r>
      <rPr>
        <sz val="12"/>
        <color theme="1"/>
        <rFont val="新細明體"/>
        <family val="1"/>
        <charset val="136"/>
      </rPr>
      <t>金章宗明昌元年</t>
    </r>
  </si>
  <si>
    <r>
      <rPr>
        <sz val="12"/>
        <color theme="1"/>
        <rFont val="新細明體"/>
        <family val="1"/>
        <charset val="136"/>
      </rPr>
      <t>張子行</t>
    </r>
  </si>
  <si>
    <t>1140-1190(51)</t>
  </si>
  <si>
    <r>
      <rPr>
        <sz val="12"/>
        <color theme="1"/>
        <rFont val="新細明體"/>
        <family val="1"/>
        <charset val="136"/>
      </rPr>
      <t>宣化張世卿家族墓地</t>
    </r>
  </si>
  <si>
    <r>
      <rPr>
        <sz val="12"/>
        <color theme="1"/>
        <rFont val="新細明體"/>
        <family val="1"/>
        <charset val="136"/>
      </rPr>
      <t>石墓誌「保義副尉張公墓誌」</t>
    </r>
    <r>
      <rPr>
        <sz val="12"/>
        <color theme="1"/>
        <rFont val="Calibri"/>
        <family val="2"/>
      </rPr>
      <t>1</t>
    </r>
  </si>
  <si>
    <r>
      <rPr>
        <sz val="12"/>
        <color theme="1"/>
        <rFont val="新細明體"/>
        <family val="1"/>
        <charset val="136"/>
      </rPr>
      <t>保義副尉</t>
    </r>
  </si>
  <si>
    <r>
      <rPr>
        <sz val="12"/>
        <color theme="1"/>
        <rFont val="新細明體"/>
        <family val="1"/>
        <charset val="136"/>
      </rPr>
      <t>賀勇、劉海文，〈金代張子行墓志初探</t>
    </r>
    <r>
      <rPr>
        <sz val="12"/>
        <color theme="1"/>
        <rFont val="Calibri"/>
        <family val="2"/>
      </rPr>
      <t>——</t>
    </r>
    <r>
      <rPr>
        <sz val="12"/>
        <color theme="1"/>
        <rFont val="新細明體"/>
        <family val="1"/>
        <charset val="136"/>
      </rPr>
      <t>兼析下八里墓群的始建年代及墓穴排列〉，《文物春秋》，</t>
    </r>
    <r>
      <rPr>
        <sz val="12"/>
        <color theme="1"/>
        <rFont val="Calibri"/>
        <family val="2"/>
      </rPr>
      <t>2002</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20-24</t>
    </r>
    <r>
      <rPr>
        <sz val="12"/>
        <color theme="1"/>
        <rFont val="新細明體"/>
        <family val="1"/>
        <charset val="136"/>
      </rPr>
      <t>、</t>
    </r>
    <r>
      <rPr>
        <sz val="12"/>
        <color theme="1"/>
        <rFont val="Calibri"/>
        <family val="2"/>
      </rPr>
      <t>50</t>
    </r>
    <r>
      <rPr>
        <sz val="12"/>
        <color theme="1"/>
        <rFont val="新細明體"/>
        <family val="1"/>
        <charset val="136"/>
      </rPr>
      <t>。</t>
    </r>
  </si>
  <si>
    <r>
      <rPr>
        <sz val="12"/>
        <color theme="1"/>
        <rFont val="新細明體"/>
        <family val="1"/>
        <charset val="136"/>
      </rPr>
      <t>內蒙古自治區赤峰市敖漢旗新地鄉老虎溝村</t>
    </r>
    <r>
      <rPr>
        <sz val="12"/>
        <color theme="1"/>
        <rFont val="Calibri"/>
        <family val="2"/>
      </rPr>
      <t>M1</t>
    </r>
  </si>
  <si>
    <r>
      <rPr>
        <sz val="12"/>
        <color theme="1"/>
        <rFont val="新細明體"/>
        <family val="1"/>
        <charset val="136"/>
      </rPr>
      <t>卒於金大定十年</t>
    </r>
  </si>
  <si>
    <t>1101-1170(70)</t>
  </si>
  <si>
    <r>
      <rPr>
        <sz val="12"/>
        <color theme="1"/>
        <rFont val="新細明體"/>
        <family val="1"/>
        <charset val="136"/>
      </rPr>
      <t>漢白玉質契丹小字墓誌</t>
    </r>
    <r>
      <rPr>
        <sz val="12"/>
        <color theme="1"/>
        <rFont val="Calibri"/>
        <family val="2"/>
      </rPr>
      <t>1</t>
    </r>
  </si>
  <si>
    <r>
      <rPr>
        <sz val="12"/>
        <color theme="1"/>
        <rFont val="新細明體"/>
        <family val="1"/>
        <charset val="136"/>
      </rPr>
      <t>博州防禦使</t>
    </r>
  </si>
  <si>
    <r>
      <rPr>
        <sz val="12"/>
        <color theme="1"/>
        <rFont val="新細明體"/>
        <family val="1"/>
        <charset val="136"/>
      </rPr>
      <t>朱志民，〈內蒙古敖漢旗老虎溝金代博州防禦使墓〉，《考古》，</t>
    </r>
    <r>
      <rPr>
        <sz val="12"/>
        <color theme="1"/>
        <rFont val="Calibri"/>
        <family val="2"/>
      </rPr>
      <t>1995</t>
    </r>
    <r>
      <rPr>
        <sz val="12"/>
        <color theme="1"/>
        <rFont val="新細明體"/>
        <family val="1"/>
        <charset val="136"/>
      </rPr>
      <t>年</t>
    </r>
    <r>
      <rPr>
        <sz val="12"/>
        <color theme="1"/>
        <rFont val="Calibri"/>
        <family val="2"/>
      </rPr>
      <t>9</t>
    </r>
    <r>
      <rPr>
        <sz val="12"/>
        <color theme="1"/>
        <rFont val="新細明體"/>
        <family val="1"/>
        <charset val="136"/>
      </rPr>
      <t>期，頁</t>
    </r>
    <r>
      <rPr>
        <sz val="12"/>
        <color theme="1"/>
        <rFont val="Calibri"/>
        <family val="2"/>
      </rPr>
      <t>802-807</t>
    </r>
    <r>
      <rPr>
        <sz val="12"/>
        <color theme="1"/>
        <rFont val="新細明體"/>
        <family val="1"/>
        <charset val="136"/>
      </rPr>
      <t>。
劉浦江，〈內蒙古敖漢旗出土的金代契丹小字墓誌殘石考釋〉，《考古》，</t>
    </r>
    <r>
      <rPr>
        <sz val="12"/>
        <color theme="1"/>
        <rFont val="Calibri"/>
        <family val="2"/>
      </rPr>
      <t>1999</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85-89</t>
    </r>
    <r>
      <rPr>
        <sz val="12"/>
        <color theme="1"/>
        <rFont val="新細明體"/>
        <family val="1"/>
        <charset val="136"/>
      </rPr>
      <t>。
劉鳳翥、周洪山、趙傑、朱志民，〈契丹小字解讀五探〉，《漢學研究》，第</t>
    </r>
    <r>
      <rPr>
        <sz val="12"/>
        <color theme="1"/>
        <rFont val="Calibri"/>
        <family val="2"/>
      </rPr>
      <t>13</t>
    </r>
    <r>
      <rPr>
        <sz val="12"/>
        <color theme="1"/>
        <rFont val="新細明體"/>
        <family val="1"/>
        <charset val="136"/>
      </rPr>
      <t>卷第</t>
    </r>
    <r>
      <rPr>
        <sz val="12"/>
        <color theme="1"/>
        <rFont val="Calibri"/>
        <family val="2"/>
      </rPr>
      <t>2</t>
    </r>
    <r>
      <rPr>
        <sz val="12"/>
        <color theme="1"/>
        <rFont val="新細明體"/>
        <family val="1"/>
        <charset val="136"/>
      </rPr>
      <t>期（</t>
    </r>
    <r>
      <rPr>
        <sz val="12"/>
        <color theme="1"/>
        <rFont val="Calibri"/>
        <family val="2"/>
      </rPr>
      <t>1995</t>
    </r>
    <r>
      <rPr>
        <sz val="12"/>
        <color theme="1"/>
        <rFont val="新細明體"/>
        <family val="1"/>
        <charset val="136"/>
      </rPr>
      <t>），頁</t>
    </r>
    <r>
      <rPr>
        <sz val="12"/>
        <color theme="1"/>
        <rFont val="Calibri"/>
        <family val="2"/>
      </rPr>
      <t>313-347</t>
    </r>
    <r>
      <rPr>
        <sz val="12"/>
        <color theme="1"/>
        <rFont val="新細明體"/>
        <family val="1"/>
        <charset val="136"/>
      </rPr>
      <t>。</t>
    </r>
  </si>
  <si>
    <r>
      <rPr>
        <sz val="12"/>
        <color theme="1"/>
        <rFont val="新細明體"/>
        <family val="1"/>
        <charset val="136"/>
      </rPr>
      <t>內蒙古自治區赤峰市敖漢旗新地鄉三家村英鳳溝</t>
    </r>
    <r>
      <rPr>
        <sz val="12"/>
        <color theme="1"/>
        <rFont val="Calibri"/>
        <family val="2"/>
      </rPr>
      <t>M2</t>
    </r>
  </si>
  <si>
    <r>
      <rPr>
        <sz val="12"/>
        <color theme="1"/>
        <rFont val="新細明體"/>
        <family val="1"/>
        <charset val="136"/>
      </rPr>
      <t>金章宗明昌</t>
    </r>
    <r>
      <rPr>
        <sz val="12"/>
        <color theme="1"/>
        <rFont val="Calibri"/>
        <family val="2"/>
      </rPr>
      <t>3</t>
    </r>
    <r>
      <rPr>
        <sz val="12"/>
        <color theme="1"/>
        <rFont val="新細明體"/>
        <family val="1"/>
        <charset val="136"/>
      </rPr>
      <t>年</t>
    </r>
    <r>
      <rPr>
        <sz val="12"/>
        <color theme="1"/>
        <rFont val="Calibri"/>
        <family val="2"/>
      </rPr>
      <t>(</t>
    </r>
    <r>
      <rPr>
        <sz val="12"/>
        <color theme="1"/>
        <rFont val="新細明體"/>
        <family val="1"/>
        <charset val="136"/>
      </rPr>
      <t>第一次葬</t>
    </r>
    <r>
      <rPr>
        <sz val="12"/>
        <color theme="1"/>
        <rFont val="Calibri"/>
        <family val="2"/>
      </rPr>
      <t>)</t>
    </r>
    <r>
      <rPr>
        <sz val="12"/>
        <color theme="1"/>
        <rFont val="新細明體"/>
        <family val="1"/>
        <charset val="136"/>
      </rPr>
      <t>與明昌</t>
    </r>
    <r>
      <rPr>
        <sz val="12"/>
        <color theme="1"/>
        <rFont val="Calibri"/>
        <family val="2"/>
      </rPr>
      <t>7</t>
    </r>
    <r>
      <rPr>
        <sz val="12"/>
        <color theme="1"/>
        <rFont val="新細明體"/>
        <family val="1"/>
        <charset val="136"/>
      </rPr>
      <t>年</t>
    </r>
    <r>
      <rPr>
        <sz val="12"/>
        <color theme="1"/>
        <rFont val="Calibri"/>
        <family val="2"/>
      </rPr>
      <t>(</t>
    </r>
    <r>
      <rPr>
        <sz val="12"/>
        <color theme="1"/>
        <rFont val="新細明體"/>
        <family val="1"/>
        <charset val="136"/>
      </rPr>
      <t>第二次葬</t>
    </r>
    <r>
      <rPr>
        <sz val="12"/>
        <color theme="1"/>
        <rFont val="Calibri"/>
        <family val="2"/>
      </rPr>
      <t>)</t>
    </r>
  </si>
  <si>
    <t>1192; 1196</t>
  </si>
  <si>
    <r>
      <rPr>
        <sz val="12"/>
        <color theme="1"/>
        <rFont val="新細明體"/>
        <family val="1"/>
        <charset val="136"/>
      </rPr>
      <t>完顏□□</t>
    </r>
  </si>
  <si>
    <r>
      <rPr>
        <sz val="12"/>
        <color theme="1"/>
        <rFont val="新細明體"/>
        <family val="1"/>
        <charset val="136"/>
      </rPr>
      <t>墓誌</t>
    </r>
    <r>
      <rPr>
        <sz val="12"/>
        <color theme="1"/>
        <rFont val="Calibri"/>
        <family val="2"/>
      </rPr>
      <t>1</t>
    </r>
    <r>
      <rPr>
        <sz val="12"/>
        <color theme="1"/>
        <rFont val="新細明體"/>
        <family val="1"/>
        <charset val="136"/>
      </rPr>
      <t>「鎮國上將軍侍衛親軍馬軍都指揮使宗室完顏之墓</t>
    </r>
    <r>
      <rPr>
        <sz val="12"/>
        <color theme="1"/>
        <rFont val="Calibri"/>
        <family val="2"/>
      </rPr>
      <t>...</t>
    </r>
    <r>
      <rPr>
        <sz val="12"/>
        <color theme="1"/>
        <rFont val="新細明體"/>
        <family val="1"/>
        <charset val="136"/>
      </rPr>
      <t>」</t>
    </r>
  </si>
  <si>
    <r>
      <rPr>
        <sz val="12"/>
        <color theme="1"/>
        <rFont val="新細明體"/>
        <family val="1"/>
        <charset val="136"/>
      </rPr>
      <t>宗室鎮國上將軍侍衛親軍馬軍都指揮使</t>
    </r>
  </si>
  <si>
    <t>Jurchen</t>
  </si>
  <si>
    <r>
      <rPr>
        <sz val="12"/>
        <color theme="1"/>
        <rFont val="新細明體"/>
        <family val="1"/>
        <charset val="136"/>
      </rPr>
      <t>敖漢旗文物管理所，〈內蒙古敖漢旗英鳳溝金代墓地〉，《文物》，</t>
    </r>
    <r>
      <rPr>
        <sz val="12"/>
        <color theme="1"/>
        <rFont val="Calibri"/>
        <family val="2"/>
      </rPr>
      <t>1987</t>
    </r>
    <r>
      <rPr>
        <sz val="12"/>
        <color theme="1"/>
        <rFont val="新細明體"/>
        <family val="1"/>
        <charset val="136"/>
      </rPr>
      <t>年</t>
    </r>
    <r>
      <rPr>
        <sz val="12"/>
        <color theme="1"/>
        <rFont val="Calibri"/>
        <family val="2"/>
      </rPr>
      <t>8</t>
    </r>
    <r>
      <rPr>
        <sz val="12"/>
        <color theme="1"/>
        <rFont val="新細明體"/>
        <family val="1"/>
        <charset val="136"/>
      </rPr>
      <t>期，頁</t>
    </r>
    <r>
      <rPr>
        <sz val="12"/>
        <color theme="1"/>
        <rFont val="Calibri"/>
        <family val="2"/>
      </rPr>
      <t>57-60</t>
    </r>
    <r>
      <rPr>
        <sz val="12"/>
        <color theme="1"/>
        <rFont val="新細明體"/>
        <family val="1"/>
        <charset val="136"/>
      </rPr>
      <t>。</t>
    </r>
  </si>
  <si>
    <r>
      <rPr>
        <sz val="12"/>
        <color theme="1"/>
        <rFont val="新細明體"/>
        <family val="1"/>
        <charset val="136"/>
      </rPr>
      <t>遼寧省阜新市清河門區河西鄉西山屯</t>
    </r>
  </si>
  <si>
    <r>
      <rPr>
        <sz val="12"/>
        <color theme="1"/>
        <rFont val="新細明體"/>
        <family val="1"/>
        <charset val="136"/>
      </rPr>
      <t>卒於金哀宗天興二年（根據墓誌，該地區已在蒙古統治下）</t>
    </r>
  </si>
  <si>
    <r>
      <rPr>
        <sz val="12"/>
        <color theme="1"/>
        <rFont val="新細明體"/>
        <family val="1"/>
        <charset val="136"/>
      </rPr>
      <t>法名智辯</t>
    </r>
    <r>
      <rPr>
        <sz val="12"/>
        <color theme="1"/>
        <rFont val="Calibri"/>
        <family val="2"/>
      </rPr>
      <t>(</t>
    </r>
    <r>
      <rPr>
        <sz val="12"/>
        <color theme="1"/>
        <rFont val="新細明體"/>
        <family val="1"/>
        <charset val="136"/>
      </rPr>
      <t>俗姓李</t>
    </r>
    <r>
      <rPr>
        <sz val="12"/>
        <color theme="1"/>
        <rFont val="Calibri"/>
        <family val="2"/>
      </rPr>
      <t>)</t>
    </r>
  </si>
  <si>
    <t>1147-1233(87)</t>
  </si>
  <si>
    <r>
      <rPr>
        <sz val="12"/>
        <color theme="1"/>
        <rFont val="新細明體"/>
        <family val="1"/>
        <charset val="136"/>
      </rPr>
      <t>抹角方形黑色細頁岩石墓誌</t>
    </r>
    <r>
      <rPr>
        <sz val="12"/>
        <color theme="1"/>
        <rFont val="Calibri"/>
        <family val="2"/>
      </rPr>
      <t>1(</t>
    </r>
    <r>
      <rPr>
        <sz val="12"/>
        <color theme="1"/>
        <rFont val="新細明體"/>
        <family val="1"/>
        <charset val="136"/>
      </rPr>
      <t>無題</t>
    </r>
    <r>
      <rPr>
        <sz val="12"/>
        <color theme="1"/>
        <rFont val="Calibri"/>
        <family val="2"/>
      </rPr>
      <t>)</t>
    </r>
  </si>
  <si>
    <r>
      <rPr>
        <sz val="12"/>
        <color theme="1"/>
        <rFont val="新細明體"/>
        <family val="1"/>
        <charset val="136"/>
      </rPr>
      <t>紫衣寶嚴大德</t>
    </r>
    <r>
      <rPr>
        <sz val="12"/>
        <color theme="1"/>
        <rFont val="Calibri"/>
        <family val="2"/>
      </rPr>
      <t>(</t>
    </r>
    <r>
      <rPr>
        <sz val="12"/>
        <color theme="1"/>
        <rFont val="新細明體"/>
        <family val="1"/>
        <charset val="136"/>
      </rPr>
      <t>北京北凈修院第四代住持</t>
    </r>
    <r>
      <rPr>
        <sz val="12"/>
        <color theme="1"/>
        <rFont val="Calibri"/>
        <family val="2"/>
      </rPr>
      <t>)</t>
    </r>
  </si>
  <si>
    <t>Buddhist Monk</t>
  </si>
  <si>
    <r>
      <rPr>
        <sz val="12"/>
        <color theme="1"/>
        <rFont val="新細明體"/>
        <family val="1"/>
        <charset val="136"/>
      </rPr>
      <t>阜新市博物館、梁姝丹、趙振生，〈遼寧阜新市發現一座金代墓葬〉，《考古》，</t>
    </r>
    <r>
      <rPr>
        <sz val="12"/>
        <color theme="1"/>
        <rFont val="Calibri"/>
        <family val="2"/>
      </rPr>
      <t>2004</t>
    </r>
    <r>
      <rPr>
        <sz val="12"/>
        <color theme="1"/>
        <rFont val="新細明體"/>
        <family val="1"/>
        <charset val="136"/>
      </rPr>
      <t>年</t>
    </r>
    <r>
      <rPr>
        <sz val="12"/>
        <color theme="1"/>
        <rFont val="Calibri"/>
        <family val="2"/>
      </rPr>
      <t>9</t>
    </r>
    <r>
      <rPr>
        <sz val="12"/>
        <color theme="1"/>
        <rFont val="新細明體"/>
        <family val="1"/>
        <charset val="136"/>
      </rPr>
      <t>期，頁</t>
    </r>
    <r>
      <rPr>
        <sz val="12"/>
        <color theme="1"/>
        <rFont val="Calibri"/>
        <family val="2"/>
      </rPr>
      <t>95-96</t>
    </r>
    <r>
      <rPr>
        <sz val="12"/>
        <color theme="1"/>
        <rFont val="新細明體"/>
        <family val="1"/>
        <charset val="136"/>
      </rPr>
      <t>。</t>
    </r>
  </si>
  <si>
    <r>
      <rPr>
        <sz val="12"/>
        <color theme="1"/>
        <rFont val="新細明體"/>
        <family val="1"/>
        <charset val="136"/>
      </rPr>
      <t>遼寧省鐵嶺縣鎮西堡鄉前下塔子村</t>
    </r>
  </si>
  <si>
    <r>
      <rPr>
        <sz val="12"/>
        <color theme="1"/>
        <rFont val="新細明體"/>
        <family val="1"/>
        <charset val="136"/>
      </rPr>
      <t>卒於金章宗泰和四年、葬於金章宗泰和五年</t>
    </r>
    <r>
      <rPr>
        <sz val="12"/>
        <color theme="1"/>
        <rFont val="Calibri"/>
        <family val="2"/>
      </rPr>
      <t>(</t>
    </r>
    <r>
      <rPr>
        <sz val="12"/>
        <color theme="1"/>
        <rFont val="新細明體"/>
        <family val="1"/>
        <charset val="136"/>
      </rPr>
      <t>根據墓誌</t>
    </r>
    <r>
      <rPr>
        <sz val="12"/>
        <color theme="1"/>
        <rFont val="Calibri"/>
        <family val="2"/>
      </rPr>
      <t>)</t>
    </r>
  </si>
  <si>
    <r>
      <rPr>
        <sz val="12"/>
        <color theme="1"/>
        <rFont val="新細明體"/>
        <family val="1"/>
        <charset val="136"/>
      </rPr>
      <t>馮氏、張氏</t>
    </r>
  </si>
  <si>
    <r>
      <t>1133-1204(</t>
    </r>
    <r>
      <rPr>
        <sz val="12"/>
        <color theme="1"/>
        <rFont val="新細明體"/>
        <family val="1"/>
        <charset val="136"/>
      </rPr>
      <t>馮氏</t>
    </r>
    <r>
      <rPr>
        <sz val="12"/>
        <color theme="1"/>
        <rFont val="Calibri"/>
        <family val="2"/>
      </rPr>
      <t xml:space="preserve">)(72) </t>
    </r>
    <r>
      <rPr>
        <sz val="12"/>
        <color theme="1"/>
        <rFont val="新細明體"/>
        <family val="1"/>
        <charset val="136"/>
      </rPr>
      <t>不明</t>
    </r>
    <r>
      <rPr>
        <sz val="12"/>
        <color theme="1"/>
        <rFont val="Calibri"/>
        <family val="2"/>
      </rPr>
      <t>(</t>
    </r>
    <r>
      <rPr>
        <sz val="12"/>
        <color theme="1"/>
        <rFont val="新細明體"/>
        <family val="1"/>
        <charset val="136"/>
      </rPr>
      <t>張氏</t>
    </r>
    <r>
      <rPr>
        <sz val="12"/>
        <color theme="1"/>
        <rFont val="Calibri"/>
        <family val="2"/>
      </rPr>
      <t>)</t>
    </r>
  </si>
  <si>
    <r>
      <rPr>
        <sz val="12"/>
        <color theme="1"/>
        <rFont val="新細明體"/>
        <family val="1"/>
        <charset val="136"/>
      </rPr>
      <t>圭形青石板墓誌並蓋「亡考并先妣墓誌」</t>
    </r>
    <r>
      <rPr>
        <sz val="12"/>
        <color theme="1"/>
        <rFont val="Calibri"/>
        <family val="2"/>
      </rPr>
      <t>1</t>
    </r>
  </si>
  <si>
    <r>
      <rPr>
        <sz val="12"/>
        <color theme="1"/>
        <rFont val="新細明體"/>
        <family val="1"/>
        <charset val="136"/>
      </rPr>
      <t>府吏後擢進士第（子張開為儒林郎前北京路轉運戶判，從六品）</t>
    </r>
  </si>
  <si>
    <r>
      <rPr>
        <sz val="12"/>
        <color theme="1"/>
        <rFont val="新細明體"/>
        <family val="1"/>
        <charset val="136"/>
      </rPr>
      <t>鐵嶺市博物館、鐵嶺縣文物管理所，〈鐵嶺縣前下塔子金墓〉，《遼海文物學刊》，</t>
    </r>
    <r>
      <rPr>
        <sz val="12"/>
        <color theme="1"/>
        <rFont val="Calibri"/>
        <family val="2"/>
      </rPr>
      <t>1988</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46-49</t>
    </r>
    <r>
      <rPr>
        <sz val="12"/>
        <color theme="1"/>
        <rFont val="新細明體"/>
        <family val="1"/>
        <charset val="136"/>
      </rPr>
      <t>、</t>
    </r>
    <r>
      <rPr>
        <sz val="12"/>
        <color theme="1"/>
        <rFont val="Calibri"/>
        <family val="2"/>
      </rPr>
      <t>135</t>
    </r>
    <r>
      <rPr>
        <sz val="12"/>
        <color theme="1"/>
        <rFont val="新細明體"/>
        <family val="1"/>
        <charset val="136"/>
      </rPr>
      <t>。</t>
    </r>
  </si>
  <si>
    <r>
      <rPr>
        <sz val="12"/>
        <color theme="1"/>
        <rFont val="新細明體"/>
        <family val="1"/>
        <charset val="136"/>
      </rPr>
      <t>吉林省吉林市舒城縣小城鎮第二墓區</t>
    </r>
    <r>
      <rPr>
        <sz val="12"/>
        <color theme="1"/>
        <rFont val="Calibri"/>
        <family val="2"/>
      </rPr>
      <t>M5A</t>
    </r>
  </si>
  <si>
    <r>
      <rPr>
        <sz val="12"/>
        <color theme="1"/>
        <rFont val="新細明體"/>
        <family val="1"/>
        <charset val="136"/>
      </rPr>
      <t>金</t>
    </r>
  </si>
  <si>
    <r>
      <rPr>
        <sz val="12"/>
        <color theme="1"/>
        <rFont val="新細明體"/>
        <family val="1"/>
        <charset val="136"/>
      </rPr>
      <t>完顏守寧</t>
    </r>
  </si>
  <si>
    <r>
      <rPr>
        <sz val="12"/>
        <color theme="1"/>
        <rFont val="新細明體"/>
        <family val="1"/>
        <charset val="136"/>
      </rPr>
      <t>完顏希尹家族墓地，完顏希尹</t>
    </r>
    <r>
      <rPr>
        <sz val="12"/>
        <color theme="1"/>
        <rFont val="Calibri"/>
        <family val="2"/>
      </rPr>
      <t>(</t>
    </r>
    <r>
      <rPr>
        <sz val="12"/>
        <color theme="1"/>
        <rFont val="新細明體"/>
        <family val="1"/>
        <charset val="136"/>
      </rPr>
      <t>祖，</t>
    </r>
    <r>
      <rPr>
        <sz val="12"/>
        <color theme="1"/>
        <rFont val="Calibri"/>
        <family val="2"/>
      </rPr>
      <t>T4842)</t>
    </r>
  </si>
  <si>
    <r>
      <rPr>
        <sz val="12"/>
        <color theme="1"/>
        <rFont val="新細明體"/>
        <family val="1"/>
        <charset val="136"/>
      </rPr>
      <t>方形石墓誌「故昭毅大將軍古里河猛安千戶完顏公墓誌」</t>
    </r>
    <r>
      <rPr>
        <sz val="12"/>
        <color theme="1"/>
        <rFont val="Calibri"/>
        <family val="2"/>
      </rPr>
      <t>1</t>
    </r>
  </si>
  <si>
    <r>
      <rPr>
        <sz val="12"/>
        <color theme="1"/>
        <rFont val="新細明體"/>
        <family val="1"/>
        <charset val="136"/>
      </rPr>
      <t>故昭毅大將軍古里河猛安千戶</t>
    </r>
  </si>
  <si>
    <r>
      <rPr>
        <sz val="12"/>
        <color theme="1"/>
        <rFont val="新細明體"/>
        <family val="1"/>
        <charset val="136"/>
      </rPr>
      <t>吉林省文物工作隊、龐志國，〈完顏希尹家族墓群石雕藝術初探〉，《文物》，</t>
    </r>
    <r>
      <rPr>
        <sz val="12"/>
        <color theme="1"/>
        <rFont val="Calibri"/>
        <family val="2"/>
      </rPr>
      <t>1982</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75-78</t>
    </r>
    <r>
      <rPr>
        <sz val="12"/>
        <color theme="1"/>
        <rFont val="新細明體"/>
        <family val="1"/>
        <charset val="136"/>
      </rPr>
      <t>。
吉林大學邊疆考古研究中心、吉林省文物考古研究所，〈吉林省舒蘭市金代完顏希尹家族墓地及其私城的復查〉，收入《邊疆考古研究》，第</t>
    </r>
    <r>
      <rPr>
        <sz val="12"/>
        <color theme="1"/>
        <rFont val="Calibri"/>
        <family val="2"/>
      </rPr>
      <t>11</t>
    </r>
    <r>
      <rPr>
        <sz val="12"/>
        <color theme="1"/>
        <rFont val="新細明體"/>
        <family val="1"/>
        <charset val="136"/>
      </rPr>
      <t>期。</t>
    </r>
    <r>
      <rPr>
        <sz val="12"/>
        <color theme="1"/>
        <rFont val="Calibri"/>
        <family val="2"/>
      </rPr>
      <t>2012</t>
    </r>
    <r>
      <rPr>
        <sz val="12"/>
        <color theme="1"/>
        <rFont val="新細明體"/>
        <family val="1"/>
        <charset val="136"/>
      </rPr>
      <t>，頁</t>
    </r>
    <r>
      <rPr>
        <sz val="12"/>
        <color theme="1"/>
        <rFont val="Calibri"/>
        <family val="2"/>
      </rPr>
      <t>49-62</t>
    </r>
    <r>
      <rPr>
        <sz val="12"/>
        <color theme="1"/>
        <rFont val="新細明體"/>
        <family val="1"/>
        <charset val="136"/>
      </rPr>
      <t>。
顧聆博，〈完顏希尹家族墓地遺址研究新認識〉，收入《邊疆考古研究》，第</t>
    </r>
    <r>
      <rPr>
        <sz val="12"/>
        <color theme="1"/>
        <rFont val="Calibri"/>
        <family val="2"/>
      </rPr>
      <t>18</t>
    </r>
    <r>
      <rPr>
        <sz val="12"/>
        <color theme="1"/>
        <rFont val="新細明體"/>
        <family val="1"/>
        <charset val="136"/>
      </rPr>
      <t>期。</t>
    </r>
    <r>
      <rPr>
        <sz val="12"/>
        <color theme="1"/>
        <rFont val="Calibri"/>
        <family val="2"/>
      </rPr>
      <t>2015</t>
    </r>
    <r>
      <rPr>
        <sz val="12"/>
        <color theme="1"/>
        <rFont val="新細明體"/>
        <family val="1"/>
        <charset val="136"/>
      </rPr>
      <t>，頁</t>
    </r>
    <r>
      <rPr>
        <sz val="12"/>
        <color theme="1"/>
        <rFont val="Calibri"/>
        <family val="2"/>
      </rPr>
      <t>283-299</t>
    </r>
    <r>
      <rPr>
        <sz val="12"/>
        <color theme="1"/>
        <rFont val="新細明體"/>
        <family val="1"/>
        <charset val="136"/>
      </rPr>
      <t>。
龐志國，〈</t>
    </r>
    <r>
      <rPr>
        <sz val="12"/>
        <color theme="1"/>
        <rFont val="Calibri"/>
        <family val="2"/>
      </rPr>
      <t>1979-1980</t>
    </r>
    <r>
      <rPr>
        <sz val="12"/>
        <color theme="1"/>
        <rFont val="新細明體"/>
        <family val="1"/>
        <charset val="136"/>
      </rPr>
      <t>年間完顏希尹家族墓地的調查與發掘〉，《東北史地》，</t>
    </r>
    <r>
      <rPr>
        <sz val="12"/>
        <color theme="1"/>
        <rFont val="Calibri"/>
        <family val="2"/>
      </rPr>
      <t>2010</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62-66</t>
    </r>
    <r>
      <rPr>
        <sz val="12"/>
        <color theme="1"/>
        <rFont val="新細明體"/>
        <family val="1"/>
        <charset val="136"/>
      </rPr>
      <t>。</t>
    </r>
  </si>
  <si>
    <r>
      <rPr>
        <sz val="12"/>
        <color theme="1"/>
        <rFont val="新細明體"/>
        <family val="1"/>
        <charset val="136"/>
      </rPr>
      <t>吉林省吉林市舒城縣小城鎮第四墓區</t>
    </r>
    <r>
      <rPr>
        <sz val="12"/>
        <color theme="1"/>
        <rFont val="Calibri"/>
        <family val="2"/>
      </rPr>
      <t>M1</t>
    </r>
  </si>
  <si>
    <r>
      <rPr>
        <sz val="12"/>
        <color theme="1"/>
        <rFont val="新細明體"/>
        <family val="1"/>
        <charset val="136"/>
      </rPr>
      <t>完顏希尹家族墓地，烏古論氏</t>
    </r>
    <r>
      <rPr>
        <sz val="12"/>
        <color theme="1"/>
        <rFont val="Calibri"/>
        <family val="2"/>
      </rPr>
      <t>(</t>
    </r>
    <r>
      <rPr>
        <sz val="12"/>
        <color theme="1"/>
        <rFont val="新細明體"/>
        <family val="1"/>
        <charset val="136"/>
      </rPr>
      <t>妻，</t>
    </r>
    <r>
      <rPr>
        <sz val="12"/>
        <color theme="1"/>
        <rFont val="Calibri"/>
        <family val="2"/>
      </rPr>
      <t>T4848)</t>
    </r>
  </si>
  <si>
    <r>
      <rPr>
        <sz val="12"/>
        <color theme="1"/>
        <rFont val="新細明體"/>
        <family val="1"/>
        <charset val="136"/>
      </rPr>
      <t>墓誌碑「昭勇大將軍同知雄州節度使墓」</t>
    </r>
    <r>
      <rPr>
        <sz val="12"/>
        <color theme="1"/>
        <rFont val="Calibri"/>
        <family val="2"/>
      </rPr>
      <t>1</t>
    </r>
    <r>
      <rPr>
        <sz val="12"/>
        <color theme="1"/>
        <rFont val="新細明體"/>
        <family val="1"/>
        <charset val="136"/>
      </rPr>
      <t>、墓誌銘「大金故昭勇大將軍同知雄州永定軍節度使</t>
    </r>
    <r>
      <rPr>
        <sz val="12"/>
        <color theme="1"/>
        <rFont val="Calibri"/>
        <family val="2"/>
      </rPr>
      <t>...</t>
    </r>
    <r>
      <rPr>
        <sz val="12"/>
        <color theme="1"/>
        <rFont val="新細明體"/>
        <family val="1"/>
        <charset val="136"/>
      </rPr>
      <t>」</t>
    </r>
    <r>
      <rPr>
        <sz val="12"/>
        <color theme="1"/>
        <rFont val="Calibri"/>
        <family val="2"/>
      </rPr>
      <t>1</t>
    </r>
  </si>
  <si>
    <r>
      <rPr>
        <sz val="12"/>
        <color theme="1"/>
        <rFont val="新細明體"/>
        <family val="1"/>
        <charset val="136"/>
      </rPr>
      <t>昭勇大將軍同知雄州節度使</t>
    </r>
  </si>
  <si>
    <r>
      <rPr>
        <sz val="12"/>
        <color theme="1"/>
        <rFont val="新細明體"/>
        <family val="1"/>
        <charset val="136"/>
      </rPr>
      <t>吉林省文物工作隊、龐志國，〈完顏希尹家族墓群石雕藝術初探〉，《文物》，</t>
    </r>
    <r>
      <rPr>
        <sz val="12"/>
        <color theme="1"/>
        <rFont val="Calibri"/>
        <family val="2"/>
      </rPr>
      <t>1982</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75-78</t>
    </r>
    <r>
      <rPr>
        <sz val="12"/>
        <color theme="1"/>
        <rFont val="新細明體"/>
        <family val="1"/>
        <charset val="136"/>
      </rPr>
      <t>。
吉林大學邊疆考古研究中心、吉林省文物考古研究所，〈吉林省舒蘭市金代完顏希尹家族墓地及其私城的復查〉，收入《邊疆考古研究》，第</t>
    </r>
    <r>
      <rPr>
        <sz val="12"/>
        <color theme="1"/>
        <rFont val="Calibri"/>
        <family val="2"/>
      </rPr>
      <t>11</t>
    </r>
    <r>
      <rPr>
        <sz val="12"/>
        <color theme="1"/>
        <rFont val="新細明體"/>
        <family val="1"/>
        <charset val="136"/>
      </rPr>
      <t>期。</t>
    </r>
    <r>
      <rPr>
        <sz val="12"/>
        <color theme="1"/>
        <rFont val="Calibri"/>
        <family val="2"/>
      </rPr>
      <t>2012</t>
    </r>
    <r>
      <rPr>
        <sz val="12"/>
        <color theme="1"/>
        <rFont val="新細明體"/>
        <family val="1"/>
        <charset val="136"/>
      </rPr>
      <t>，頁</t>
    </r>
    <r>
      <rPr>
        <sz val="12"/>
        <color theme="1"/>
        <rFont val="Calibri"/>
        <family val="2"/>
      </rPr>
      <t>49-62</t>
    </r>
    <r>
      <rPr>
        <sz val="12"/>
        <color theme="1"/>
        <rFont val="新細明體"/>
        <family val="1"/>
        <charset val="136"/>
      </rPr>
      <t>。
顧聆博，〈完顏希尹家族墓地遺址研究新認識〉，收入《邊疆考古研究》，第</t>
    </r>
    <r>
      <rPr>
        <sz val="12"/>
        <color theme="1"/>
        <rFont val="Calibri"/>
        <family val="2"/>
      </rPr>
      <t>18</t>
    </r>
    <r>
      <rPr>
        <sz val="12"/>
        <color theme="1"/>
        <rFont val="新細明體"/>
        <family val="1"/>
        <charset val="136"/>
      </rPr>
      <t>期。</t>
    </r>
    <r>
      <rPr>
        <sz val="12"/>
        <color theme="1"/>
        <rFont val="Calibri"/>
        <family val="2"/>
      </rPr>
      <t>2015</t>
    </r>
    <r>
      <rPr>
        <sz val="12"/>
        <color theme="1"/>
        <rFont val="新細明體"/>
        <family val="1"/>
        <charset val="136"/>
      </rPr>
      <t>，頁</t>
    </r>
    <r>
      <rPr>
        <sz val="12"/>
        <color theme="1"/>
        <rFont val="Calibri"/>
        <family val="2"/>
      </rPr>
      <t>283-299</t>
    </r>
    <r>
      <rPr>
        <sz val="12"/>
        <color theme="1"/>
        <rFont val="新細明體"/>
        <family val="1"/>
        <charset val="136"/>
      </rPr>
      <t>。</t>
    </r>
  </si>
  <si>
    <r>
      <rPr>
        <sz val="12"/>
        <color theme="1"/>
        <rFont val="新細明體"/>
        <family val="1"/>
        <charset val="136"/>
      </rPr>
      <t>北京市石景山區八角村</t>
    </r>
    <r>
      <rPr>
        <sz val="12"/>
        <color theme="1"/>
        <rFont val="Calibri"/>
        <family val="2"/>
      </rPr>
      <t>M1</t>
    </r>
  </si>
  <si>
    <r>
      <rPr>
        <sz val="12"/>
        <color theme="1"/>
        <rFont val="新細明體"/>
        <family val="1"/>
        <charset val="136"/>
      </rPr>
      <t>遷葬金熙宗天眷二年</t>
    </r>
    <r>
      <rPr>
        <sz val="12"/>
        <color theme="1"/>
        <rFont val="Calibri"/>
        <family val="2"/>
      </rPr>
      <t>(</t>
    </r>
    <r>
      <rPr>
        <sz val="12"/>
        <color theme="1"/>
        <rFont val="新細明體"/>
        <family val="1"/>
        <charset val="136"/>
      </rPr>
      <t>趙勵</t>
    </r>
    <r>
      <rPr>
        <sz val="12"/>
        <color theme="1"/>
        <rFont val="Calibri"/>
        <family val="2"/>
      </rPr>
      <t>)</t>
    </r>
    <r>
      <rPr>
        <sz val="12"/>
        <color theme="1"/>
        <rFont val="新細明體"/>
        <family val="1"/>
        <charset val="136"/>
      </rPr>
      <t>、合葬於皇統三年四月初十日</t>
    </r>
    <r>
      <rPr>
        <sz val="12"/>
        <color theme="1"/>
        <rFont val="Calibri"/>
        <family val="2"/>
      </rPr>
      <t>(</t>
    </r>
    <r>
      <rPr>
        <sz val="12"/>
        <color theme="1"/>
        <rFont val="新細明體"/>
        <family val="1"/>
        <charset val="136"/>
      </rPr>
      <t>吳氏</t>
    </r>
    <r>
      <rPr>
        <sz val="12"/>
        <color theme="1"/>
        <rFont val="Calibri"/>
        <family val="2"/>
      </rPr>
      <t>)</t>
    </r>
  </si>
  <si>
    <t>1139; 1143</t>
  </si>
  <si>
    <r>
      <rPr>
        <sz val="12"/>
        <color theme="1"/>
        <rFont val="新細明體"/>
        <family val="1"/>
        <charset val="136"/>
      </rPr>
      <t>趙勵、吳氏</t>
    </r>
  </si>
  <si>
    <r>
      <t>1071-1123(54)(</t>
    </r>
    <r>
      <rPr>
        <sz val="12"/>
        <color theme="1"/>
        <rFont val="新細明體"/>
        <family val="1"/>
        <charset val="136"/>
      </rPr>
      <t>趙勵</t>
    </r>
    <r>
      <rPr>
        <sz val="12"/>
        <color theme="1"/>
        <rFont val="Calibri"/>
        <family val="2"/>
      </rPr>
      <t>)</t>
    </r>
    <r>
      <rPr>
        <sz val="12"/>
        <color theme="1"/>
        <rFont val="新細明體"/>
        <family val="1"/>
        <charset val="136"/>
      </rPr>
      <t>、</t>
    </r>
    <r>
      <rPr>
        <sz val="12"/>
        <color theme="1"/>
        <rFont val="Calibri"/>
        <family val="2"/>
      </rPr>
      <t>1084-1143(61)(</t>
    </r>
    <r>
      <rPr>
        <sz val="12"/>
        <color theme="1"/>
        <rFont val="新細明體"/>
        <family val="1"/>
        <charset val="136"/>
      </rPr>
      <t>吳氏</t>
    </r>
    <r>
      <rPr>
        <sz val="12"/>
        <color theme="1"/>
        <rFont val="Calibri"/>
        <family val="2"/>
      </rPr>
      <t>)</t>
    </r>
  </si>
  <si>
    <r>
      <rPr>
        <sz val="12"/>
        <color theme="1"/>
        <rFont val="新細明體"/>
        <family val="1"/>
        <charset val="136"/>
      </rPr>
      <t>石墓誌並蓋「天水趙公墓誌銘」</t>
    </r>
    <r>
      <rPr>
        <sz val="12"/>
        <color theme="1"/>
        <rFont val="Calibri"/>
        <family val="2"/>
      </rPr>
      <t>1</t>
    </r>
  </si>
  <si>
    <r>
      <rPr>
        <sz val="12"/>
        <color theme="1"/>
        <rFont val="新細明體"/>
        <family val="1"/>
        <charset val="136"/>
      </rPr>
      <t>將仕郎秘書省校書郎</t>
    </r>
  </si>
  <si>
    <r>
      <rPr>
        <sz val="12"/>
        <color theme="1"/>
        <rFont val="新細明體"/>
        <family val="1"/>
        <charset val="136"/>
      </rPr>
      <t>王清林、周宇，〈石景山八角村金趙勵墓墓誌與壁畫〉，《北京文物與考古》，</t>
    </r>
    <r>
      <rPr>
        <sz val="12"/>
        <color theme="1"/>
        <rFont val="Calibri"/>
        <family val="2"/>
      </rPr>
      <t>5</t>
    </r>
    <r>
      <rPr>
        <sz val="12"/>
        <color theme="1"/>
        <rFont val="新細明體"/>
        <family val="1"/>
        <charset val="136"/>
      </rPr>
      <t>，</t>
    </r>
    <r>
      <rPr>
        <sz val="12"/>
        <color theme="1"/>
        <rFont val="Calibri"/>
        <family val="2"/>
      </rPr>
      <t>2002</t>
    </r>
    <r>
      <rPr>
        <sz val="12"/>
        <color theme="1"/>
        <rFont val="新細明體"/>
        <family val="1"/>
        <charset val="136"/>
      </rPr>
      <t>年，頁</t>
    </r>
    <r>
      <rPr>
        <sz val="12"/>
        <color theme="1"/>
        <rFont val="Calibri"/>
        <family val="2"/>
      </rPr>
      <t>179-201</t>
    </r>
    <r>
      <rPr>
        <sz val="12"/>
        <color theme="1"/>
        <rFont val="新細明體"/>
        <family val="1"/>
        <charset val="136"/>
      </rPr>
      <t>。
陳康，〈金代趙公墓誌考〉，《北京文博文叢》，</t>
    </r>
    <r>
      <rPr>
        <sz val="12"/>
        <color theme="1"/>
        <rFont val="Calibri"/>
        <family val="2"/>
      </rPr>
      <t>2002</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58-65</t>
    </r>
    <r>
      <rPr>
        <sz val="12"/>
        <color theme="1"/>
        <rFont val="新細明體"/>
        <family val="1"/>
        <charset val="136"/>
      </rPr>
      <t>。</t>
    </r>
  </si>
  <si>
    <r>
      <rPr>
        <sz val="12"/>
        <color theme="1"/>
        <rFont val="新細明體"/>
        <family val="1"/>
        <charset val="136"/>
      </rPr>
      <t>河北省保定市高碑店市北場村</t>
    </r>
  </si>
  <si>
    <r>
      <rPr>
        <sz val="12"/>
        <color theme="1"/>
        <rFont val="新細明體"/>
        <family val="1"/>
        <charset val="136"/>
      </rPr>
      <t>卒於金熙宗皇統三年八月二十日</t>
    </r>
    <r>
      <rPr>
        <sz val="12"/>
        <color theme="1"/>
        <rFont val="Calibri"/>
        <family val="2"/>
      </rPr>
      <t>(</t>
    </r>
    <r>
      <rPr>
        <sz val="12"/>
        <color theme="1"/>
        <rFont val="新細明體"/>
        <family val="1"/>
        <charset val="136"/>
      </rPr>
      <t>據時立愛墓誌</t>
    </r>
    <r>
      <rPr>
        <sz val="12"/>
        <color theme="1"/>
        <rFont val="Calibri"/>
        <family val="2"/>
      </rPr>
      <t>)</t>
    </r>
  </si>
  <si>
    <r>
      <rPr>
        <sz val="12"/>
        <color theme="1"/>
        <rFont val="新細明體"/>
        <family val="1"/>
        <charset val="136"/>
      </rPr>
      <t>時立愛、李氏</t>
    </r>
    <r>
      <rPr>
        <sz val="12"/>
        <color theme="1"/>
        <rFont val="Calibri"/>
        <family val="2"/>
      </rPr>
      <t>(</t>
    </r>
    <r>
      <rPr>
        <sz val="12"/>
        <color theme="1"/>
        <rFont val="新細明體"/>
        <family val="1"/>
        <charset val="136"/>
      </rPr>
      <t>元配</t>
    </r>
    <r>
      <rPr>
        <sz val="12"/>
        <color theme="1"/>
        <rFont val="Calibri"/>
        <family val="2"/>
      </rPr>
      <t>)</t>
    </r>
    <r>
      <rPr>
        <sz val="12"/>
        <color theme="1"/>
        <rFont val="新細明體"/>
        <family val="1"/>
        <charset val="136"/>
      </rPr>
      <t>、王氏</t>
    </r>
    <r>
      <rPr>
        <sz val="12"/>
        <color theme="1"/>
        <rFont val="Calibri"/>
        <family val="2"/>
      </rPr>
      <t>(</t>
    </r>
    <r>
      <rPr>
        <sz val="12"/>
        <color theme="1"/>
        <rFont val="新細明體"/>
        <family val="1"/>
        <charset val="136"/>
      </rPr>
      <t>繼室</t>
    </r>
    <r>
      <rPr>
        <sz val="12"/>
        <color theme="1"/>
        <rFont val="Calibri"/>
        <family val="2"/>
      </rPr>
      <t>)</t>
    </r>
    <r>
      <rPr>
        <sz val="12"/>
        <color theme="1"/>
        <rFont val="新細明體"/>
        <family val="1"/>
        <charset val="136"/>
      </rPr>
      <t>、王氏</t>
    </r>
    <r>
      <rPr>
        <sz val="12"/>
        <color theme="1"/>
        <rFont val="Calibri"/>
        <family val="2"/>
      </rPr>
      <t>(</t>
    </r>
    <r>
      <rPr>
        <sz val="12"/>
        <color theme="1"/>
        <rFont val="新細明體"/>
        <family val="1"/>
        <charset val="136"/>
      </rPr>
      <t>季配</t>
    </r>
    <r>
      <rPr>
        <sz val="12"/>
        <color theme="1"/>
        <rFont val="Calibri"/>
        <family val="2"/>
      </rPr>
      <t>)</t>
    </r>
  </si>
  <si>
    <r>
      <t>1062-1143(82)(</t>
    </r>
    <r>
      <rPr>
        <sz val="12"/>
        <color theme="1"/>
        <rFont val="新細明體"/>
        <family val="1"/>
        <charset val="136"/>
      </rPr>
      <t>時立愛</t>
    </r>
    <r>
      <rPr>
        <sz val="12"/>
        <color theme="1"/>
        <rFont val="Calibri"/>
        <family val="2"/>
      </rPr>
      <t>)</t>
    </r>
    <r>
      <rPr>
        <sz val="12"/>
        <color theme="1"/>
        <rFont val="新細明體"/>
        <family val="1"/>
        <charset val="136"/>
      </rPr>
      <t>、</t>
    </r>
    <r>
      <rPr>
        <sz val="12"/>
        <color theme="1"/>
        <rFont val="Calibri"/>
        <family val="2"/>
      </rPr>
      <t>?- 1142(</t>
    </r>
    <r>
      <rPr>
        <sz val="12"/>
        <color theme="1"/>
        <rFont val="新細明體"/>
        <family val="1"/>
        <charset val="136"/>
      </rPr>
      <t>季配王氏</t>
    </r>
    <r>
      <rPr>
        <sz val="12"/>
        <color theme="1"/>
        <rFont val="Calibri"/>
        <family val="2"/>
      </rPr>
      <t>)</t>
    </r>
    <r>
      <rPr>
        <sz val="12"/>
        <color theme="1"/>
        <rFont val="新細明體"/>
        <family val="1"/>
        <charset val="136"/>
      </rPr>
      <t>、不明</t>
    </r>
    <r>
      <rPr>
        <sz val="12"/>
        <color theme="1"/>
        <rFont val="Calibri"/>
        <family val="2"/>
      </rPr>
      <t>(</t>
    </r>
    <r>
      <rPr>
        <sz val="12"/>
        <color theme="1"/>
        <rFont val="新細明體"/>
        <family val="1"/>
        <charset val="136"/>
      </rPr>
      <t>李氏</t>
    </r>
    <r>
      <rPr>
        <sz val="12"/>
        <color theme="1"/>
        <rFont val="Calibri"/>
        <family val="2"/>
      </rPr>
      <t>)</t>
    </r>
    <r>
      <rPr>
        <sz val="12"/>
        <color theme="1"/>
        <rFont val="新細明體"/>
        <family val="1"/>
        <charset val="136"/>
      </rPr>
      <t>、不明</t>
    </r>
    <r>
      <rPr>
        <sz val="12"/>
        <color theme="1"/>
        <rFont val="Calibri"/>
        <family val="2"/>
      </rPr>
      <t>(</t>
    </r>
    <r>
      <rPr>
        <sz val="12"/>
        <color theme="1"/>
        <rFont val="新細明體"/>
        <family val="1"/>
        <charset val="136"/>
      </rPr>
      <t>繼室王氏</t>
    </r>
    <r>
      <rPr>
        <sz val="12"/>
        <color theme="1"/>
        <rFont val="Calibri"/>
        <family val="2"/>
      </rPr>
      <t>)</t>
    </r>
  </si>
  <si>
    <r>
      <rPr>
        <sz val="12"/>
        <color theme="1"/>
        <rFont val="新細明體"/>
        <family val="1"/>
        <charset val="136"/>
      </rPr>
      <t>時豐</t>
    </r>
    <r>
      <rPr>
        <sz val="12"/>
        <color theme="1"/>
        <rFont val="Calibri"/>
        <family val="2"/>
      </rPr>
      <t>(</t>
    </r>
    <r>
      <rPr>
        <sz val="12"/>
        <color theme="1"/>
        <rFont val="新細明體"/>
        <family val="1"/>
        <charset val="136"/>
      </rPr>
      <t>子，</t>
    </r>
    <r>
      <rPr>
        <sz val="12"/>
        <color theme="1"/>
        <rFont val="Calibri"/>
        <family val="2"/>
      </rPr>
      <t>T4902)</t>
    </r>
    <r>
      <rPr>
        <sz val="12"/>
        <color theme="1"/>
        <rFont val="新細明體"/>
        <family val="1"/>
        <charset val="136"/>
      </rPr>
      <t>、時立愛家族墓葬</t>
    </r>
  </si>
  <si>
    <r>
      <rPr>
        <sz val="12"/>
        <color theme="1"/>
        <rFont val="新細明體"/>
        <family val="1"/>
        <charset val="136"/>
      </rPr>
      <t>神道碑「大金故崇進榮國公忠厚時公神道碑銘」</t>
    </r>
    <r>
      <rPr>
        <sz val="12"/>
        <color theme="1"/>
        <rFont val="Calibri"/>
        <family val="2"/>
      </rPr>
      <t>1</t>
    </r>
    <r>
      <rPr>
        <sz val="12"/>
        <color theme="1"/>
        <rFont val="新細明體"/>
        <family val="1"/>
        <charset val="136"/>
      </rPr>
      <t>、正方形時立愛墓誌並蓋「大金勤力奉國功臣開府儀同三司致仕鉅鹿郡王時公墓誌銘」</t>
    </r>
    <r>
      <rPr>
        <sz val="12"/>
        <color theme="1"/>
        <rFont val="Calibri"/>
        <family val="2"/>
      </rPr>
      <t>1</t>
    </r>
    <r>
      <rPr>
        <sz val="12"/>
        <color theme="1"/>
        <rFont val="新細明體"/>
        <family val="1"/>
        <charset val="136"/>
      </rPr>
      <t>、時立愛妻子合祔墓誌「大金故鉅鹿郡王時公三夫人合祔記」</t>
    </r>
    <r>
      <rPr>
        <sz val="12"/>
        <color theme="1"/>
        <rFont val="Calibri"/>
        <family val="2"/>
      </rPr>
      <t>1(</t>
    </r>
    <r>
      <rPr>
        <sz val="12"/>
        <color theme="1"/>
        <rFont val="新細明體"/>
        <family val="1"/>
        <charset val="136"/>
      </rPr>
      <t>墓誌一角被砸毀</t>
    </r>
    <r>
      <rPr>
        <sz val="12"/>
        <color theme="1"/>
        <rFont val="Calibri"/>
        <family val="2"/>
      </rPr>
      <t>)</t>
    </r>
  </si>
  <si>
    <r>
      <rPr>
        <sz val="12"/>
        <color theme="1"/>
        <rFont val="新細明體"/>
        <family val="1"/>
        <charset val="136"/>
      </rPr>
      <t>開府儀同三司鉅鹿郡王</t>
    </r>
  </si>
  <si>
    <r>
      <rPr>
        <sz val="12"/>
        <color theme="1"/>
        <rFont val="新細明體"/>
        <family val="1"/>
        <charset val="136"/>
      </rPr>
      <t>河北省文化局文物工作隊，〈河北新城縣北場村金時立愛和時豐墓發掘記〉，《考古》，</t>
    </r>
    <r>
      <rPr>
        <sz val="12"/>
        <color theme="1"/>
        <rFont val="Calibri"/>
        <family val="2"/>
      </rPr>
      <t>1962</t>
    </r>
    <r>
      <rPr>
        <sz val="12"/>
        <color theme="1"/>
        <rFont val="新細明體"/>
        <family val="1"/>
        <charset val="136"/>
      </rPr>
      <t>年</t>
    </r>
    <r>
      <rPr>
        <sz val="12"/>
        <color theme="1"/>
        <rFont val="Calibri"/>
        <family val="2"/>
      </rPr>
      <t>12</t>
    </r>
    <r>
      <rPr>
        <sz val="12"/>
        <color theme="1"/>
        <rFont val="新細明體"/>
        <family val="1"/>
        <charset val="136"/>
      </rPr>
      <t>期，頁</t>
    </r>
    <r>
      <rPr>
        <sz val="12"/>
        <color theme="1"/>
        <rFont val="Calibri"/>
        <family val="2"/>
      </rPr>
      <t>646-650</t>
    </r>
    <r>
      <rPr>
        <sz val="12"/>
        <color theme="1"/>
        <rFont val="新細明體"/>
        <family val="1"/>
        <charset val="136"/>
      </rPr>
      <t>。</t>
    </r>
  </si>
  <si>
    <r>
      <rPr>
        <sz val="12"/>
        <color theme="1"/>
        <rFont val="新細明體"/>
        <family val="1"/>
        <charset val="136"/>
      </rPr>
      <t>卒於金天會五年葬於皇統三年</t>
    </r>
    <r>
      <rPr>
        <sz val="12"/>
        <color theme="1"/>
        <rFont val="Calibri"/>
        <family val="2"/>
      </rPr>
      <t>(</t>
    </r>
    <r>
      <rPr>
        <sz val="12"/>
        <color theme="1"/>
        <rFont val="新細明體"/>
        <family val="1"/>
        <charset val="136"/>
      </rPr>
      <t>時豐</t>
    </r>
    <r>
      <rPr>
        <sz val="12"/>
        <color theme="1"/>
        <rFont val="Calibri"/>
        <family val="2"/>
      </rPr>
      <t>)</t>
    </r>
    <r>
      <rPr>
        <sz val="12"/>
        <color theme="1"/>
        <rFont val="新細明體"/>
        <family val="1"/>
        <charset val="136"/>
      </rPr>
      <t>、葬於皇統九年五月九日</t>
    </r>
    <r>
      <rPr>
        <sz val="12"/>
        <color theme="1"/>
        <rFont val="Calibri"/>
        <family val="2"/>
      </rPr>
      <t>(</t>
    </r>
    <r>
      <rPr>
        <sz val="12"/>
        <color theme="1"/>
        <rFont val="新細明體"/>
        <family val="1"/>
        <charset val="136"/>
      </rPr>
      <t>張氏</t>
    </r>
    <r>
      <rPr>
        <sz val="12"/>
        <color theme="1"/>
        <rFont val="Calibri"/>
        <family val="2"/>
      </rPr>
      <t>)</t>
    </r>
  </si>
  <si>
    <t>1143; 1149</t>
  </si>
  <si>
    <r>
      <rPr>
        <sz val="12"/>
        <color theme="1"/>
        <rFont val="新細明體"/>
        <family val="1"/>
        <charset val="136"/>
      </rPr>
      <t>時豐、張氏</t>
    </r>
  </si>
  <si>
    <r>
      <t>1099-1127(29)(</t>
    </r>
    <r>
      <rPr>
        <sz val="12"/>
        <color theme="1"/>
        <rFont val="新細明體"/>
        <family val="1"/>
        <charset val="136"/>
      </rPr>
      <t>時豐</t>
    </r>
    <r>
      <rPr>
        <sz val="12"/>
        <color theme="1"/>
        <rFont val="Calibri"/>
        <family val="2"/>
      </rPr>
      <t>)</t>
    </r>
    <r>
      <rPr>
        <sz val="12"/>
        <color theme="1"/>
        <rFont val="新細明體"/>
        <family val="1"/>
        <charset val="136"/>
      </rPr>
      <t>、</t>
    </r>
    <r>
      <rPr>
        <sz val="12"/>
        <color theme="1"/>
        <rFont val="Calibri"/>
        <family val="2"/>
      </rPr>
      <t>1103-1147(45)(</t>
    </r>
    <r>
      <rPr>
        <sz val="12"/>
        <color theme="1"/>
        <rFont val="新細明體"/>
        <family val="1"/>
        <charset val="136"/>
      </rPr>
      <t>張氏</t>
    </r>
    <r>
      <rPr>
        <sz val="12"/>
        <color theme="1"/>
        <rFont val="Calibri"/>
        <family val="2"/>
      </rPr>
      <t>)</t>
    </r>
  </si>
  <si>
    <r>
      <rPr>
        <sz val="12"/>
        <color theme="1"/>
        <rFont val="新細明體"/>
        <family val="1"/>
        <charset val="136"/>
      </rPr>
      <t>時立愛</t>
    </r>
    <r>
      <rPr>
        <sz val="12"/>
        <color theme="1"/>
        <rFont val="Calibri"/>
        <family val="2"/>
      </rPr>
      <t>(</t>
    </r>
    <r>
      <rPr>
        <sz val="12"/>
        <color theme="1"/>
        <rFont val="新細明體"/>
        <family val="1"/>
        <charset val="136"/>
      </rPr>
      <t>父，</t>
    </r>
    <r>
      <rPr>
        <sz val="12"/>
        <color theme="1"/>
        <rFont val="Calibri"/>
        <family val="2"/>
      </rPr>
      <t>T4901)</t>
    </r>
    <r>
      <rPr>
        <sz val="12"/>
        <color theme="1"/>
        <rFont val="新細明體"/>
        <family val="1"/>
        <charset val="136"/>
      </rPr>
      <t>、時立愛家族墓葬</t>
    </r>
  </si>
  <si>
    <r>
      <rPr>
        <sz val="12"/>
        <color theme="1"/>
        <rFont val="新細明體"/>
        <family val="1"/>
        <charset val="136"/>
      </rPr>
      <t>正方形墓誌並蓋「故禮賓使時公墓誌銘」</t>
    </r>
    <r>
      <rPr>
        <sz val="12"/>
        <color theme="1"/>
        <rFont val="Calibri"/>
        <family val="2"/>
      </rPr>
      <t>1</t>
    </r>
    <r>
      <rPr>
        <sz val="12"/>
        <color theme="1"/>
        <rFont val="新細明體"/>
        <family val="1"/>
        <charset val="136"/>
      </rPr>
      <t>、正方形石墓誌並蓋「大金故禮賓副使時公夫人張氏墓誌銘」</t>
    </r>
    <r>
      <rPr>
        <sz val="12"/>
        <color theme="1"/>
        <rFont val="Calibri"/>
        <family val="2"/>
      </rPr>
      <t>1</t>
    </r>
  </si>
  <si>
    <r>
      <rPr>
        <sz val="12"/>
        <color theme="1"/>
        <rFont val="新細明體"/>
        <family val="1"/>
        <charset val="136"/>
      </rPr>
      <t>禮賓使</t>
    </r>
  </si>
  <si>
    <r>
      <rPr>
        <sz val="12"/>
        <color theme="1"/>
        <rFont val="新細明體"/>
        <family val="1"/>
        <charset val="136"/>
      </rPr>
      <t>河北省文化局文物工作隊，〈河北新城縣北場村金時立愛和時豐墓發掘記〉，《考古》，</t>
    </r>
    <r>
      <rPr>
        <sz val="12"/>
        <color theme="1"/>
        <rFont val="Calibri"/>
        <family val="2"/>
      </rPr>
      <t>1962</t>
    </r>
    <r>
      <rPr>
        <sz val="12"/>
        <color theme="1"/>
        <rFont val="新細明體"/>
        <family val="1"/>
        <charset val="136"/>
      </rPr>
      <t>年</t>
    </r>
    <r>
      <rPr>
        <sz val="12"/>
        <color theme="1"/>
        <rFont val="Calibri"/>
        <family val="2"/>
      </rPr>
      <t>12</t>
    </r>
    <r>
      <rPr>
        <sz val="12"/>
        <color theme="1"/>
        <rFont val="新細明體"/>
        <family val="1"/>
        <charset val="136"/>
      </rPr>
      <t>期，頁</t>
    </r>
    <r>
      <rPr>
        <sz val="12"/>
        <color theme="1"/>
        <rFont val="Calibri"/>
        <family val="2"/>
      </rPr>
      <t>646-650</t>
    </r>
    <r>
      <rPr>
        <sz val="12"/>
        <color theme="1"/>
        <rFont val="新細明體"/>
        <family val="1"/>
        <charset val="136"/>
      </rPr>
      <t>。
王新英，〈金代時立愛家族成員時豐妻張氏墓誌銘考釋〉，《北方文物》，</t>
    </r>
    <r>
      <rPr>
        <sz val="12"/>
        <color theme="1"/>
        <rFont val="Calibri"/>
        <family val="2"/>
      </rPr>
      <t>2017</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70-73</t>
    </r>
    <r>
      <rPr>
        <sz val="12"/>
        <color theme="1"/>
        <rFont val="新細明體"/>
        <family val="1"/>
        <charset val="136"/>
      </rPr>
      <t>。
馮利營，〈《大金故禮賓副使時公夫人張氏墓誌銘》再考釋〉，《文物春秋》，</t>
    </r>
    <r>
      <rPr>
        <sz val="12"/>
        <color theme="1"/>
        <rFont val="Calibri"/>
        <family val="2"/>
      </rPr>
      <t>2019</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75-81</t>
    </r>
    <r>
      <rPr>
        <sz val="12"/>
        <color theme="1"/>
        <rFont val="新細明體"/>
        <family val="1"/>
        <charset val="136"/>
      </rPr>
      <t>。</t>
    </r>
  </si>
  <si>
    <r>
      <rPr>
        <sz val="12"/>
        <color theme="1"/>
        <rFont val="新細明體"/>
        <family val="1"/>
        <charset val="136"/>
      </rPr>
      <t>北京市平谷區東高村鎮巨家墳</t>
    </r>
  </si>
  <si>
    <r>
      <rPr>
        <sz val="12"/>
        <color theme="1"/>
        <rFont val="新細明體"/>
        <family val="1"/>
        <charset val="136"/>
      </rPr>
      <t>葬於金章宗泰和三年</t>
    </r>
    <r>
      <rPr>
        <sz val="12"/>
        <color theme="1"/>
        <rFont val="Calibri"/>
        <family val="2"/>
      </rPr>
      <t>(</t>
    </r>
    <r>
      <rPr>
        <sz val="12"/>
        <color theme="1"/>
        <rFont val="新細明體"/>
        <family val="1"/>
        <charset val="136"/>
      </rPr>
      <t>根據墓誌</t>
    </r>
    <r>
      <rPr>
        <sz val="12"/>
        <color theme="1"/>
        <rFont val="Calibri"/>
        <family val="2"/>
      </rPr>
      <t>)</t>
    </r>
  </si>
  <si>
    <r>
      <rPr>
        <sz val="12"/>
        <color theme="1"/>
        <rFont val="新細明體"/>
        <family val="1"/>
        <charset val="136"/>
      </rPr>
      <t>墓誌</t>
    </r>
    <r>
      <rPr>
        <sz val="12"/>
        <color theme="1"/>
        <rFont val="Calibri"/>
        <family val="2"/>
      </rPr>
      <t>1(</t>
    </r>
    <r>
      <rPr>
        <sz val="12"/>
        <color theme="1"/>
        <rFont val="新細明體"/>
        <family val="1"/>
        <charset val="136"/>
      </rPr>
      <t>文字部分漫漶</t>
    </r>
    <r>
      <rPr>
        <sz val="12"/>
        <color theme="1"/>
        <rFont val="Calibri"/>
        <family val="2"/>
      </rPr>
      <t>)</t>
    </r>
  </si>
  <si>
    <r>
      <rPr>
        <sz val="12"/>
        <color theme="1"/>
        <rFont val="新細明體"/>
        <family val="1"/>
        <charset val="136"/>
      </rPr>
      <t>品官</t>
    </r>
    <r>
      <rPr>
        <sz val="12"/>
        <color theme="1"/>
        <rFont val="Calibri"/>
        <family val="2"/>
      </rPr>
      <t>(</t>
    </r>
    <r>
      <rPr>
        <sz val="12"/>
        <color theme="1"/>
        <rFont val="新細明體"/>
        <family val="1"/>
        <charset val="136"/>
      </rPr>
      <t>□□大夫□□郎□致仕，誌文漫漶</t>
    </r>
    <r>
      <rPr>
        <sz val="12"/>
        <color theme="1"/>
        <rFont val="Calibri"/>
        <family val="2"/>
      </rPr>
      <t>)</t>
    </r>
  </si>
  <si>
    <r>
      <rPr>
        <sz val="12"/>
        <color theme="1"/>
        <rFont val="新細明體"/>
        <family val="1"/>
        <charset val="136"/>
      </rPr>
      <t>楊學林，〈平谷東高村巨家墳金代墓葬發掘簡報〉，《北京文物與考古》，</t>
    </r>
    <r>
      <rPr>
        <sz val="12"/>
        <color theme="1"/>
        <rFont val="Calibri"/>
        <family val="2"/>
      </rPr>
      <t>4</t>
    </r>
    <r>
      <rPr>
        <sz val="12"/>
        <color theme="1"/>
        <rFont val="新細明體"/>
        <family val="1"/>
        <charset val="136"/>
      </rPr>
      <t>，</t>
    </r>
    <r>
      <rPr>
        <sz val="12"/>
        <color theme="1"/>
        <rFont val="Calibri"/>
        <family val="2"/>
      </rPr>
      <t>1994</t>
    </r>
    <r>
      <rPr>
        <sz val="12"/>
        <color theme="1"/>
        <rFont val="新細明體"/>
        <family val="1"/>
        <charset val="136"/>
      </rPr>
      <t>年，頁</t>
    </r>
    <r>
      <rPr>
        <sz val="12"/>
        <color theme="1"/>
        <rFont val="Calibri"/>
        <family val="2"/>
      </rPr>
      <t>52-56</t>
    </r>
    <r>
      <rPr>
        <sz val="12"/>
        <color theme="1"/>
        <rFont val="新細明體"/>
        <family val="1"/>
        <charset val="136"/>
      </rPr>
      <t>。</t>
    </r>
  </si>
  <si>
    <r>
      <rPr>
        <sz val="12"/>
        <color theme="1"/>
        <rFont val="新細明體"/>
        <family val="1"/>
        <charset val="136"/>
      </rPr>
      <t>北京市東城區磁器口路口西北側</t>
    </r>
  </si>
  <si>
    <r>
      <rPr>
        <sz val="12"/>
        <color theme="1"/>
        <rFont val="新細明體"/>
        <family val="1"/>
        <charset val="136"/>
      </rPr>
      <t>葬於大定元年至七年</t>
    </r>
  </si>
  <si>
    <r>
      <rPr>
        <sz val="12"/>
        <color theme="1"/>
        <rFont val="新細明體"/>
        <family val="1"/>
        <charset val="136"/>
      </rPr>
      <t>呂恭</t>
    </r>
  </si>
  <si>
    <r>
      <rPr>
        <sz val="12"/>
        <color theme="1"/>
        <rFont val="新細明體"/>
        <family val="1"/>
        <charset val="136"/>
      </rPr>
      <t>石墓誌並蓋「大金故修武校尉呂公墓誌銘并序」</t>
    </r>
    <r>
      <rPr>
        <sz val="12"/>
        <color theme="1"/>
        <rFont val="Calibri"/>
        <family val="2"/>
      </rPr>
      <t>1</t>
    </r>
  </si>
  <si>
    <r>
      <rPr>
        <sz val="12"/>
        <color theme="1"/>
        <rFont val="新細明體"/>
        <family val="1"/>
        <charset val="136"/>
      </rPr>
      <t>修武校尉</t>
    </r>
    <r>
      <rPr>
        <sz val="12"/>
        <color theme="1"/>
        <rFont val="Calibri"/>
        <family val="2"/>
      </rPr>
      <t>(</t>
    </r>
    <r>
      <rPr>
        <sz val="12"/>
        <color theme="1"/>
        <rFont val="新細明體"/>
        <family val="1"/>
        <charset val="136"/>
      </rPr>
      <t>從八品</t>
    </r>
    <r>
      <rPr>
        <sz val="12"/>
        <color theme="1"/>
        <rFont val="Calibri"/>
        <family val="2"/>
      </rPr>
      <t>)</t>
    </r>
  </si>
  <si>
    <r>
      <rPr>
        <sz val="12"/>
        <color theme="1"/>
        <rFont val="新細明體"/>
        <family val="1"/>
        <charset val="136"/>
      </rPr>
      <t>王清林、王策，〈磁器口出土的金代石槨墓〉，《北京文物與考古》，</t>
    </r>
    <r>
      <rPr>
        <sz val="12"/>
        <color theme="1"/>
        <rFont val="Calibri"/>
        <family val="2"/>
      </rPr>
      <t>5</t>
    </r>
    <r>
      <rPr>
        <sz val="12"/>
        <color theme="1"/>
        <rFont val="新細明體"/>
        <family val="1"/>
        <charset val="136"/>
      </rPr>
      <t>，</t>
    </r>
    <r>
      <rPr>
        <sz val="12"/>
        <color theme="1"/>
        <rFont val="Calibri"/>
        <family val="2"/>
      </rPr>
      <t>2002</t>
    </r>
    <r>
      <rPr>
        <sz val="12"/>
        <color theme="1"/>
        <rFont val="新細明體"/>
        <family val="1"/>
        <charset val="136"/>
      </rPr>
      <t>年，頁</t>
    </r>
    <r>
      <rPr>
        <sz val="12"/>
        <color theme="1"/>
        <rFont val="Calibri"/>
        <family val="2"/>
      </rPr>
      <t>88-91</t>
    </r>
    <r>
      <rPr>
        <sz val="12"/>
        <color theme="1"/>
        <rFont val="新細明體"/>
        <family val="1"/>
        <charset val="136"/>
      </rPr>
      <t>。</t>
    </r>
  </si>
  <si>
    <r>
      <rPr>
        <sz val="12"/>
        <color theme="1"/>
        <rFont val="新細明體"/>
        <family val="1"/>
        <charset val="136"/>
      </rPr>
      <t>北京市海淀區南辛莊</t>
    </r>
    <r>
      <rPr>
        <sz val="12"/>
        <color theme="1"/>
        <rFont val="Calibri"/>
        <family val="2"/>
      </rPr>
      <t>M1</t>
    </r>
  </si>
  <si>
    <r>
      <rPr>
        <sz val="12"/>
        <color theme="1"/>
        <rFont val="新細明體"/>
        <family val="1"/>
        <charset val="136"/>
      </rPr>
      <t>卒於金貞元年間至正隆年間</t>
    </r>
    <r>
      <rPr>
        <sz val="12"/>
        <color theme="1"/>
        <rFont val="Calibri"/>
        <family val="2"/>
      </rPr>
      <t>(</t>
    </r>
    <r>
      <rPr>
        <sz val="12"/>
        <color theme="1"/>
        <rFont val="新細明體"/>
        <family val="1"/>
        <charset val="136"/>
      </rPr>
      <t>根據花崗岩墓誌推測</t>
    </r>
    <r>
      <rPr>
        <sz val="12"/>
        <color theme="1"/>
        <rFont val="Calibri"/>
        <family val="2"/>
      </rPr>
      <t>)</t>
    </r>
  </si>
  <si>
    <t>1153; 1160</t>
  </si>
  <si>
    <r>
      <rPr>
        <sz val="12"/>
        <color theme="1"/>
        <rFont val="新細明體"/>
        <family val="1"/>
        <charset val="136"/>
      </rPr>
      <t>張□震</t>
    </r>
  </si>
  <si>
    <r>
      <rPr>
        <sz val="12"/>
        <color theme="1"/>
        <rFont val="新細明體"/>
        <family val="1"/>
        <charset val="136"/>
      </rPr>
      <t>花崗岩墓誌「大金故宣武將軍騎都尉清河縣開國男食邑三百戶張公墓銘并序」</t>
    </r>
    <r>
      <rPr>
        <sz val="12"/>
        <color theme="1"/>
        <rFont val="Calibri"/>
        <family val="2"/>
      </rPr>
      <t>1</t>
    </r>
  </si>
  <si>
    <r>
      <rPr>
        <sz val="12"/>
        <color theme="1"/>
        <rFont val="新細明體"/>
        <family val="1"/>
        <charset val="136"/>
      </rPr>
      <t>宣武將軍騎督尉</t>
    </r>
  </si>
  <si>
    <r>
      <rPr>
        <sz val="12"/>
        <color theme="1"/>
        <rFont val="新細明體"/>
        <family val="1"/>
        <charset val="136"/>
      </rPr>
      <t>北京市海淀區文化文物局，〈北京市海淀區南辛莊金墓清理簡報〉，《文物》，</t>
    </r>
    <r>
      <rPr>
        <sz val="12"/>
        <color theme="1"/>
        <rFont val="Calibri"/>
        <family val="2"/>
      </rPr>
      <t>1988</t>
    </r>
    <r>
      <rPr>
        <sz val="12"/>
        <color theme="1"/>
        <rFont val="新細明體"/>
        <family val="1"/>
        <charset val="136"/>
      </rPr>
      <t>年</t>
    </r>
    <r>
      <rPr>
        <sz val="12"/>
        <color theme="1"/>
        <rFont val="Calibri"/>
        <family val="2"/>
      </rPr>
      <t>7</t>
    </r>
    <r>
      <rPr>
        <sz val="12"/>
        <color theme="1"/>
        <rFont val="新細明體"/>
        <family val="1"/>
        <charset val="136"/>
      </rPr>
      <t>期，頁</t>
    </r>
    <r>
      <rPr>
        <sz val="12"/>
        <color theme="1"/>
        <rFont val="Calibri"/>
        <family val="2"/>
      </rPr>
      <t>56-66</t>
    </r>
    <r>
      <rPr>
        <sz val="12"/>
        <color theme="1"/>
        <rFont val="新細明體"/>
        <family val="1"/>
        <charset val="136"/>
      </rPr>
      <t>。</t>
    </r>
  </si>
  <si>
    <r>
      <rPr>
        <sz val="12"/>
        <color theme="1"/>
        <rFont val="新細明體"/>
        <family val="1"/>
        <charset val="136"/>
      </rPr>
      <t>北京市通州區永順鎮</t>
    </r>
    <r>
      <rPr>
        <sz val="12"/>
        <color theme="1"/>
        <rFont val="Calibri"/>
        <family val="2"/>
      </rPr>
      <t>M1</t>
    </r>
  </si>
  <si>
    <r>
      <rPr>
        <sz val="12"/>
        <color theme="1"/>
        <rFont val="新細明體"/>
        <family val="1"/>
        <charset val="136"/>
      </rPr>
      <t>葬於金大定</t>
    </r>
    <r>
      <rPr>
        <sz val="12"/>
        <color theme="1"/>
        <rFont val="Calibri"/>
        <family val="2"/>
      </rPr>
      <t>17</t>
    </r>
    <r>
      <rPr>
        <sz val="12"/>
        <color theme="1"/>
        <rFont val="新細明體"/>
        <family val="1"/>
        <charset val="136"/>
      </rPr>
      <t>年</t>
    </r>
  </si>
  <si>
    <r>
      <rPr>
        <sz val="12"/>
        <color theme="1"/>
        <rFont val="新細明體"/>
        <family val="1"/>
        <charset val="136"/>
      </rPr>
      <t>石宗璧</t>
    </r>
  </si>
  <si>
    <t>1115-1175(61)</t>
  </si>
  <si>
    <r>
      <rPr>
        <sz val="12"/>
        <color theme="1"/>
        <rFont val="新細明體"/>
        <family val="1"/>
        <charset val="136"/>
      </rPr>
      <t>大理石墓誌並蓋「大金故宣威將軍</t>
    </r>
    <r>
      <rPr>
        <sz val="12"/>
        <color theme="1"/>
        <rFont val="Calibri"/>
        <family val="2"/>
      </rPr>
      <t>⋯⋯</t>
    </r>
    <r>
      <rPr>
        <sz val="12"/>
        <color theme="1"/>
        <rFont val="新細明體"/>
        <family val="1"/>
        <charset val="136"/>
      </rPr>
      <t>石公墓誌銘」</t>
    </r>
    <r>
      <rPr>
        <sz val="12"/>
        <color theme="1"/>
        <rFont val="Calibri"/>
        <family val="2"/>
      </rPr>
      <t>1</t>
    </r>
  </si>
  <si>
    <r>
      <rPr>
        <sz val="12"/>
        <color theme="1"/>
        <rFont val="新細明體"/>
        <family val="1"/>
        <charset val="136"/>
      </rPr>
      <t>宣威將軍</t>
    </r>
    <r>
      <rPr>
        <sz val="12"/>
        <color theme="1"/>
        <rFont val="Calibri"/>
        <family val="2"/>
      </rPr>
      <t>(</t>
    </r>
    <r>
      <rPr>
        <sz val="12"/>
        <color theme="1"/>
        <rFont val="新細明體"/>
        <family val="1"/>
        <charset val="136"/>
      </rPr>
      <t>正五品</t>
    </r>
    <r>
      <rPr>
        <sz val="12"/>
        <color theme="1"/>
        <rFont val="Calibri"/>
        <family val="2"/>
      </rPr>
      <t>)</t>
    </r>
  </si>
  <si>
    <r>
      <rPr>
        <sz val="12"/>
        <color theme="1"/>
        <rFont val="新細明體"/>
        <family val="1"/>
        <charset val="136"/>
      </rPr>
      <t>北京市文物管理處，〈北京市通縣金代墓葬發掘簡報〉，《文物》，</t>
    </r>
    <r>
      <rPr>
        <sz val="12"/>
        <color theme="1"/>
        <rFont val="Calibri"/>
        <family val="2"/>
      </rPr>
      <t>1977</t>
    </r>
    <r>
      <rPr>
        <sz val="12"/>
        <color theme="1"/>
        <rFont val="新細明體"/>
        <family val="1"/>
        <charset val="136"/>
      </rPr>
      <t>年</t>
    </r>
    <r>
      <rPr>
        <sz val="12"/>
        <color theme="1"/>
        <rFont val="Calibri"/>
        <family val="2"/>
      </rPr>
      <t>11</t>
    </r>
    <r>
      <rPr>
        <sz val="12"/>
        <color theme="1"/>
        <rFont val="新細明體"/>
        <family val="1"/>
        <charset val="136"/>
      </rPr>
      <t>期，頁</t>
    </r>
    <r>
      <rPr>
        <sz val="12"/>
        <color theme="1"/>
        <rFont val="Calibri"/>
        <family val="2"/>
      </rPr>
      <t>9-15</t>
    </r>
    <r>
      <rPr>
        <sz val="12"/>
        <color theme="1"/>
        <rFont val="新細明體"/>
        <family val="1"/>
        <charset val="136"/>
      </rPr>
      <t>、</t>
    </r>
    <r>
      <rPr>
        <sz val="12"/>
        <color theme="1"/>
        <rFont val="Calibri"/>
        <family val="2"/>
      </rPr>
      <t>8</t>
    </r>
    <r>
      <rPr>
        <sz val="12"/>
        <color theme="1"/>
        <rFont val="新細明體"/>
        <family val="1"/>
        <charset val="136"/>
      </rPr>
      <t>。</t>
    </r>
  </si>
  <si>
    <r>
      <rPr>
        <sz val="12"/>
        <color theme="1"/>
        <rFont val="新細明體"/>
        <family val="1"/>
        <charset val="136"/>
      </rPr>
      <t>河南省焦作市孟州市城伯鎮東武章村</t>
    </r>
  </si>
  <si>
    <r>
      <rPr>
        <sz val="12"/>
        <color theme="1"/>
        <rFont val="新細明體"/>
        <family val="1"/>
        <charset val="136"/>
      </rPr>
      <t>葬於金大定二十六年十月十二日</t>
    </r>
    <r>
      <rPr>
        <sz val="12"/>
        <color theme="1"/>
        <rFont val="Calibri"/>
        <family val="2"/>
      </rPr>
      <t>(</t>
    </r>
    <r>
      <rPr>
        <sz val="12"/>
        <color theme="1"/>
        <rFont val="新細明體"/>
        <family val="1"/>
        <charset val="136"/>
      </rPr>
      <t>根據墓誌</t>
    </r>
    <r>
      <rPr>
        <sz val="12"/>
        <color theme="1"/>
        <rFont val="Calibri"/>
        <family val="2"/>
      </rPr>
      <t>)</t>
    </r>
  </si>
  <si>
    <r>
      <rPr>
        <sz val="12"/>
        <color theme="1"/>
        <rFont val="新細明體"/>
        <family val="1"/>
        <charset val="136"/>
      </rPr>
      <t>焦珪</t>
    </r>
  </si>
  <si>
    <t>1094-1177(84)</t>
  </si>
  <si>
    <r>
      <rPr>
        <sz val="12"/>
        <color theme="1"/>
        <rFont val="新細明體"/>
        <family val="1"/>
        <charset val="136"/>
      </rPr>
      <t>方形青石質墓誌並蓋「大金故進義校尉焦君墓誌銘</t>
    </r>
    <r>
      <rPr>
        <sz val="12"/>
        <color theme="1"/>
        <rFont val="Calibri"/>
        <family val="2"/>
      </rPr>
      <t>...</t>
    </r>
    <r>
      <rPr>
        <sz val="12"/>
        <color theme="1"/>
        <rFont val="新細明體"/>
        <family val="1"/>
        <charset val="136"/>
      </rPr>
      <t>大定十年，以年老補官進義校尉</t>
    </r>
    <r>
      <rPr>
        <sz val="12"/>
        <color theme="1"/>
        <rFont val="Calibri"/>
        <family val="2"/>
      </rPr>
      <t>...</t>
    </r>
    <r>
      <rPr>
        <sz val="12"/>
        <color theme="1"/>
        <rFont val="新細明體"/>
        <family val="1"/>
        <charset val="136"/>
      </rPr>
      <t>」</t>
    </r>
    <r>
      <rPr>
        <sz val="12"/>
        <color theme="1"/>
        <rFont val="Calibri"/>
        <family val="2"/>
      </rPr>
      <t>1</t>
    </r>
  </si>
  <si>
    <r>
      <rPr>
        <sz val="12"/>
        <color theme="1"/>
        <rFont val="新細明體"/>
        <family val="1"/>
        <charset val="136"/>
      </rPr>
      <t>補進義校尉</t>
    </r>
  </si>
  <si>
    <r>
      <rPr>
        <sz val="12"/>
        <color theme="1"/>
        <rFont val="新細明體"/>
        <family val="1"/>
        <charset val="136"/>
      </rPr>
      <t>陳朝雲、劉夢娜，〈大金進義校尉焦君墓志研究〉，《中原文物》，</t>
    </r>
    <r>
      <rPr>
        <sz val="12"/>
        <color theme="1"/>
        <rFont val="Calibri"/>
        <family val="2"/>
      </rPr>
      <t>2017</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66-73</t>
    </r>
    <r>
      <rPr>
        <sz val="12"/>
        <color theme="1"/>
        <rFont val="新細明體"/>
        <family val="1"/>
        <charset val="136"/>
      </rPr>
      <t>。</t>
    </r>
  </si>
  <si>
    <r>
      <rPr>
        <sz val="12"/>
        <color theme="1"/>
        <rFont val="新細明體"/>
        <family val="1"/>
        <charset val="136"/>
      </rPr>
      <t>山西省長治市馬廠鎮安昌村</t>
    </r>
    <r>
      <rPr>
        <sz val="12"/>
        <color theme="1"/>
        <rFont val="Calibri"/>
        <family val="2"/>
      </rPr>
      <t>ZAM8</t>
    </r>
  </si>
  <si>
    <r>
      <rPr>
        <sz val="12"/>
        <color theme="1"/>
        <rFont val="新細明體"/>
        <family val="1"/>
        <charset val="136"/>
      </rPr>
      <t>合葬於金皇統三年二月二十六日</t>
    </r>
  </si>
  <si>
    <r>
      <rPr>
        <sz val="12"/>
        <color theme="1"/>
        <rFont val="新細明體"/>
        <family val="1"/>
        <charset val="136"/>
      </rPr>
      <t>崔晸、張氏</t>
    </r>
  </si>
  <si>
    <r>
      <t>1064-1126(63)(</t>
    </r>
    <r>
      <rPr>
        <sz val="12"/>
        <color theme="1"/>
        <rFont val="新細明體"/>
        <family val="1"/>
        <charset val="136"/>
      </rPr>
      <t>崔晸</t>
    </r>
    <r>
      <rPr>
        <sz val="12"/>
        <color theme="1"/>
        <rFont val="Calibri"/>
        <family val="2"/>
      </rPr>
      <t>)</t>
    </r>
    <r>
      <rPr>
        <sz val="12"/>
        <color theme="1"/>
        <rFont val="新細明體"/>
        <family val="1"/>
        <charset val="136"/>
      </rPr>
      <t>、</t>
    </r>
    <r>
      <rPr>
        <sz val="12"/>
        <color theme="1"/>
        <rFont val="Calibri"/>
        <family val="2"/>
      </rPr>
      <t>1060-1143(84)(</t>
    </r>
    <r>
      <rPr>
        <sz val="12"/>
        <color theme="1"/>
        <rFont val="新細明體"/>
        <family val="1"/>
        <charset val="136"/>
      </rPr>
      <t>張氏</t>
    </r>
    <r>
      <rPr>
        <sz val="12"/>
        <color theme="1"/>
        <rFont val="Calibri"/>
        <family val="2"/>
      </rPr>
      <t>)</t>
    </r>
  </si>
  <si>
    <r>
      <rPr>
        <sz val="12"/>
        <color theme="1"/>
        <rFont val="新細明體"/>
        <family val="1"/>
        <charset val="136"/>
      </rPr>
      <t>青石墓誌</t>
    </r>
    <r>
      <rPr>
        <sz val="12"/>
        <color theme="1"/>
        <rFont val="Calibri"/>
        <family val="2"/>
      </rPr>
      <t>1</t>
    </r>
    <r>
      <rPr>
        <sz val="12"/>
        <color theme="1"/>
        <rFont val="新細明體"/>
        <family val="1"/>
        <charset val="136"/>
      </rPr>
      <t>「故崔君墓誌銘」</t>
    </r>
  </si>
  <si>
    <r>
      <rPr>
        <sz val="12"/>
        <color theme="1"/>
        <rFont val="新細明體"/>
        <family val="1"/>
        <charset val="136"/>
      </rPr>
      <t>農</t>
    </r>
    <r>
      <rPr>
        <sz val="12"/>
        <color theme="1"/>
        <rFont val="Calibri"/>
        <family val="2"/>
      </rPr>
      <t>(</t>
    </r>
    <r>
      <rPr>
        <sz val="12"/>
        <color theme="1"/>
        <rFont val="新細明體"/>
        <family val="1"/>
        <charset val="136"/>
      </rPr>
      <t>耕桑</t>
    </r>
    <r>
      <rPr>
        <sz val="12"/>
        <color theme="1"/>
        <rFont val="Calibri"/>
        <family val="2"/>
      </rPr>
      <t>)</t>
    </r>
  </si>
  <si>
    <r>
      <rPr>
        <sz val="12"/>
        <color theme="1"/>
        <rFont val="新細明體"/>
        <family val="1"/>
        <charset val="136"/>
      </rPr>
      <t>商彤流、楊林中、李永杰，〈長治市北郊安昌村出土金代墓葬〉，《文物世界》，</t>
    </r>
    <r>
      <rPr>
        <sz val="12"/>
        <color theme="1"/>
        <rFont val="Calibri"/>
        <family val="2"/>
      </rPr>
      <t>2003</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3-7</t>
    </r>
    <r>
      <rPr>
        <sz val="12"/>
        <color theme="1"/>
        <rFont val="新細明體"/>
        <family val="1"/>
        <charset val="136"/>
      </rPr>
      <t>。
商彤流，〈長治市安昌村出土的金代墓葬〉，《藝術史研究》，</t>
    </r>
    <r>
      <rPr>
        <sz val="12"/>
        <color theme="1"/>
        <rFont val="Calibri"/>
        <family val="2"/>
      </rPr>
      <t>6</t>
    </r>
    <r>
      <rPr>
        <sz val="12"/>
        <color theme="1"/>
        <rFont val="新細明體"/>
        <family val="1"/>
        <charset val="136"/>
      </rPr>
      <t>，</t>
    </r>
    <r>
      <rPr>
        <sz val="12"/>
        <color theme="1"/>
        <rFont val="Calibri"/>
        <family val="2"/>
      </rPr>
      <t>2004</t>
    </r>
    <r>
      <rPr>
        <sz val="12"/>
        <color theme="1"/>
        <rFont val="新細明體"/>
        <family val="1"/>
        <charset val="136"/>
      </rPr>
      <t>年，頁</t>
    </r>
    <r>
      <rPr>
        <sz val="12"/>
        <color theme="1"/>
        <rFont val="Calibri"/>
        <family val="2"/>
      </rPr>
      <t>407-420</t>
    </r>
    <r>
      <rPr>
        <sz val="12"/>
        <color theme="1"/>
        <rFont val="新細明體"/>
        <family val="1"/>
        <charset val="136"/>
      </rPr>
      <t>。</t>
    </r>
  </si>
  <si>
    <r>
      <rPr>
        <sz val="12"/>
        <color theme="1"/>
        <rFont val="新細明體"/>
        <family val="1"/>
        <charset val="136"/>
      </rPr>
      <t>山西省運城市稷山縣馬村</t>
    </r>
    <r>
      <rPr>
        <sz val="12"/>
        <color theme="1"/>
        <rFont val="Calibri"/>
        <family val="2"/>
      </rPr>
      <t>M7</t>
    </r>
  </si>
  <si>
    <r>
      <rPr>
        <sz val="12"/>
        <color theme="1"/>
        <rFont val="新細明體"/>
        <family val="1"/>
        <charset val="136"/>
      </rPr>
      <t>金大定二十一年</t>
    </r>
  </si>
  <si>
    <r>
      <rPr>
        <sz val="12"/>
        <color theme="1"/>
        <rFont val="新細明體"/>
        <family val="1"/>
        <charset val="136"/>
      </rPr>
      <t>段楫、不明</t>
    </r>
  </si>
  <si>
    <t>1118-1181(64)</t>
  </si>
  <si>
    <r>
      <rPr>
        <sz val="12"/>
        <color theme="1"/>
        <rFont val="新細明體"/>
        <family val="1"/>
        <charset val="136"/>
      </rPr>
      <t>墓誌「段楫預修墓記」</t>
    </r>
    <r>
      <rPr>
        <sz val="12"/>
        <color theme="1"/>
        <rFont val="Calibri"/>
        <family val="2"/>
      </rPr>
      <t>1</t>
    </r>
  </si>
  <si>
    <t>muji</t>
  </si>
  <si>
    <r>
      <rPr>
        <sz val="12"/>
        <color theme="1"/>
        <rFont val="新細明體"/>
        <family val="1"/>
        <charset val="136"/>
      </rPr>
      <t>山西省考古研究所、楊富斗，〈山西稷山金墓發掘簡報〉，《文物》，</t>
    </r>
    <r>
      <rPr>
        <sz val="12"/>
        <color theme="1"/>
        <rFont val="Calibri"/>
        <family val="2"/>
      </rPr>
      <t>1983</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45-63</t>
    </r>
    <r>
      <rPr>
        <sz val="12"/>
        <color theme="1"/>
        <rFont val="新細明體"/>
        <family val="1"/>
        <charset val="136"/>
      </rPr>
      <t>。
田建文、李永敏，〈馬村磚雕墓與段氏刻銘磚〉，《文物世界》，</t>
    </r>
    <r>
      <rPr>
        <sz val="12"/>
        <color theme="1"/>
        <rFont val="Calibri"/>
        <family val="2"/>
      </rPr>
      <t>2005</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12-19</t>
    </r>
    <r>
      <rPr>
        <sz val="12"/>
        <color theme="1"/>
        <rFont val="新細明體"/>
        <family val="1"/>
        <charset val="136"/>
      </rPr>
      <t>。</t>
    </r>
  </si>
  <si>
    <r>
      <rPr>
        <sz val="12"/>
        <color theme="1"/>
        <rFont val="新細明體"/>
        <family val="1"/>
        <charset val="136"/>
      </rPr>
      <t>山西省大同市城南郊區雲中大學</t>
    </r>
    <r>
      <rPr>
        <sz val="12"/>
        <color theme="1"/>
        <rFont val="Calibri"/>
        <family val="2"/>
      </rPr>
      <t>M2</t>
    </r>
  </si>
  <si>
    <r>
      <rPr>
        <sz val="12"/>
        <color theme="1"/>
        <rFont val="新細明體"/>
        <family val="1"/>
        <charset val="136"/>
      </rPr>
      <t>正隆二年</t>
    </r>
  </si>
  <si>
    <r>
      <rPr>
        <sz val="12"/>
        <color theme="1"/>
        <rFont val="新細明體"/>
        <family val="1"/>
        <charset val="136"/>
      </rPr>
      <t>陳慶、李氏</t>
    </r>
  </si>
  <si>
    <r>
      <t>1097-1157(61)(</t>
    </r>
    <r>
      <rPr>
        <sz val="12"/>
        <color theme="1"/>
        <rFont val="新細明體"/>
        <family val="1"/>
        <charset val="136"/>
      </rPr>
      <t>陳慶</t>
    </r>
    <r>
      <rPr>
        <sz val="12"/>
        <color theme="1"/>
        <rFont val="Calibri"/>
        <family val="2"/>
      </rPr>
      <t>)</t>
    </r>
    <r>
      <rPr>
        <sz val="12"/>
        <color theme="1"/>
        <rFont val="新細明體"/>
        <family val="1"/>
        <charset val="136"/>
      </rPr>
      <t>、</t>
    </r>
    <r>
      <rPr>
        <sz val="12"/>
        <color theme="1"/>
        <rFont val="Calibri"/>
        <family val="2"/>
      </rPr>
      <t>?-1159(</t>
    </r>
    <r>
      <rPr>
        <sz val="12"/>
        <color theme="1"/>
        <rFont val="新細明體"/>
        <family val="1"/>
        <charset val="136"/>
      </rPr>
      <t>李氏</t>
    </r>
    <r>
      <rPr>
        <sz val="12"/>
        <color theme="1"/>
        <rFont val="Calibri"/>
        <family val="2"/>
      </rPr>
      <t>)</t>
    </r>
  </si>
  <si>
    <r>
      <rPr>
        <sz val="12"/>
        <color theme="1"/>
        <rFont val="新細明體"/>
        <family val="1"/>
        <charset val="136"/>
      </rPr>
      <t>墓誌「進義校尉前西京大同府定霸軍左一副兵馬使陳公墓誌銘」</t>
    </r>
    <r>
      <rPr>
        <sz val="12"/>
        <color theme="1"/>
        <rFont val="Calibri"/>
        <family val="2"/>
      </rPr>
      <t>1</t>
    </r>
  </si>
  <si>
    <r>
      <rPr>
        <sz val="12"/>
        <color theme="1"/>
        <rFont val="新細明體"/>
        <family val="1"/>
        <charset val="136"/>
      </rPr>
      <t>進義校尉前西京大同府定霸軍左一副兵馬使</t>
    </r>
  </si>
  <si>
    <r>
      <rPr>
        <sz val="12"/>
        <color theme="1"/>
        <rFont val="新細明體"/>
        <family val="1"/>
        <charset val="136"/>
      </rPr>
      <t>大同市博物館，〈大同市南郊金代壁畫墓〉，《考古學報》，</t>
    </r>
    <r>
      <rPr>
        <sz val="12"/>
        <color theme="1"/>
        <rFont val="Calibri"/>
        <family val="2"/>
      </rPr>
      <t>1992</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511-527</t>
    </r>
    <r>
      <rPr>
        <sz val="12"/>
        <color theme="1"/>
        <rFont val="新細明體"/>
        <family val="1"/>
        <charset val="136"/>
      </rPr>
      <t>。</t>
    </r>
  </si>
  <si>
    <r>
      <rPr>
        <sz val="12"/>
        <color theme="1"/>
        <rFont val="新細明體"/>
        <family val="1"/>
        <charset val="136"/>
      </rPr>
      <t>山西省大同市站東街</t>
    </r>
  </si>
  <si>
    <r>
      <rPr>
        <sz val="12"/>
        <color theme="1"/>
        <rFont val="新細明體"/>
        <family val="1"/>
        <charset val="136"/>
      </rPr>
      <t>正隆六年六月二十八日</t>
    </r>
  </si>
  <si>
    <r>
      <rPr>
        <sz val="12"/>
        <color theme="1"/>
        <rFont val="新細明體"/>
        <family val="1"/>
        <charset val="136"/>
      </rPr>
      <t>徐龜</t>
    </r>
  </si>
  <si>
    <t>1094-1161(68)</t>
  </si>
  <si>
    <r>
      <rPr>
        <sz val="12"/>
        <color theme="1"/>
        <rFont val="新細明體"/>
        <family val="1"/>
        <charset val="136"/>
      </rPr>
      <t>墓誌「徐龜之墓」</t>
    </r>
    <r>
      <rPr>
        <sz val="12"/>
        <color theme="1"/>
        <rFont val="Calibri"/>
        <family val="2"/>
      </rPr>
      <t>1(</t>
    </r>
    <r>
      <rPr>
        <sz val="12"/>
        <color theme="1"/>
        <rFont val="新細明體"/>
        <family val="1"/>
        <charset val="136"/>
      </rPr>
      <t>刻於棺蓋</t>
    </r>
    <r>
      <rPr>
        <sz val="12"/>
        <color theme="1"/>
        <rFont val="Calibri"/>
        <family val="2"/>
      </rPr>
      <t>)</t>
    </r>
  </si>
  <si>
    <r>
      <rPr>
        <sz val="12"/>
        <color theme="1"/>
        <rFont val="新細明體"/>
        <family val="1"/>
        <charset val="136"/>
      </rPr>
      <t>大同市博物館，〈山西大同市金代徐龜墓〉，《考古》，</t>
    </r>
    <r>
      <rPr>
        <sz val="12"/>
        <color theme="1"/>
        <rFont val="Calibri"/>
        <family val="2"/>
      </rPr>
      <t>2004</t>
    </r>
    <r>
      <rPr>
        <sz val="12"/>
        <color theme="1"/>
        <rFont val="新細明體"/>
        <family val="1"/>
        <charset val="136"/>
      </rPr>
      <t>年</t>
    </r>
    <r>
      <rPr>
        <sz val="12"/>
        <color theme="1"/>
        <rFont val="Calibri"/>
        <family val="2"/>
      </rPr>
      <t>9</t>
    </r>
    <r>
      <rPr>
        <sz val="12"/>
        <color theme="1"/>
        <rFont val="新細明體"/>
        <family val="1"/>
        <charset val="136"/>
      </rPr>
      <t>期，頁</t>
    </r>
    <r>
      <rPr>
        <sz val="12"/>
        <color theme="1"/>
        <rFont val="Calibri"/>
        <family val="2"/>
      </rPr>
      <t>51-57</t>
    </r>
    <r>
      <rPr>
        <sz val="12"/>
        <color theme="1"/>
        <rFont val="新細明體"/>
        <family val="1"/>
        <charset val="136"/>
      </rPr>
      <t>。
焦強，〈金代徐龜墓壁畫認識〉，《文物世界》，</t>
    </r>
    <r>
      <rPr>
        <sz val="12"/>
        <color theme="1"/>
        <rFont val="Calibri"/>
        <family val="2"/>
      </rPr>
      <t>2005</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61-64</t>
    </r>
    <r>
      <rPr>
        <sz val="12"/>
        <color theme="1"/>
        <rFont val="新細明體"/>
        <family val="1"/>
        <charset val="136"/>
      </rPr>
      <t>。</t>
    </r>
  </si>
  <si>
    <r>
      <rPr>
        <sz val="12"/>
        <color theme="1"/>
        <rFont val="新細明體"/>
        <family val="1"/>
        <charset val="136"/>
      </rPr>
      <t>山西省朔州朔城區</t>
    </r>
  </si>
  <si>
    <r>
      <rPr>
        <sz val="12"/>
        <color theme="1"/>
        <rFont val="新細明體"/>
        <family val="1"/>
        <charset val="136"/>
      </rPr>
      <t>遷葬於金代大定十九年</t>
    </r>
  </si>
  <si>
    <r>
      <rPr>
        <sz val="12"/>
        <color theme="1"/>
        <rFont val="新細明體"/>
        <family val="1"/>
        <charset val="136"/>
      </rPr>
      <t>法昶</t>
    </r>
    <r>
      <rPr>
        <sz val="12"/>
        <color theme="1"/>
        <rFont val="Calibri"/>
        <family val="2"/>
      </rPr>
      <t>(</t>
    </r>
    <r>
      <rPr>
        <sz val="12"/>
        <color theme="1"/>
        <rFont val="新細明體"/>
        <family val="1"/>
        <charset val="136"/>
      </rPr>
      <t>法號</t>
    </r>
    <r>
      <rPr>
        <sz val="12"/>
        <color theme="1"/>
        <rFont val="Calibri"/>
        <family val="2"/>
      </rPr>
      <t>)</t>
    </r>
    <r>
      <rPr>
        <sz val="12"/>
        <color theme="1"/>
        <rFont val="新細明體"/>
        <family val="1"/>
        <charset val="136"/>
      </rPr>
      <t>、法柔</t>
    </r>
    <r>
      <rPr>
        <sz val="12"/>
        <color theme="1"/>
        <rFont val="Calibri"/>
        <family val="2"/>
      </rPr>
      <t>(</t>
    </r>
    <r>
      <rPr>
        <sz val="12"/>
        <color theme="1"/>
        <rFont val="新細明體"/>
        <family val="1"/>
        <charset val="136"/>
      </rPr>
      <t>法號</t>
    </r>
    <r>
      <rPr>
        <sz val="12"/>
        <color theme="1"/>
        <rFont val="Calibri"/>
        <family val="2"/>
      </rPr>
      <t>)</t>
    </r>
    <r>
      <rPr>
        <sz val="12"/>
        <color theme="1"/>
        <rFont val="新細明體"/>
        <family val="1"/>
        <charset val="136"/>
      </rPr>
      <t>、行慜</t>
    </r>
    <r>
      <rPr>
        <sz val="12"/>
        <color theme="1"/>
        <rFont val="Calibri"/>
        <family val="2"/>
      </rPr>
      <t>(</t>
    </r>
    <r>
      <rPr>
        <sz val="12"/>
        <color theme="1"/>
        <rFont val="新細明體"/>
        <family val="1"/>
        <charset val="136"/>
      </rPr>
      <t>法號</t>
    </r>
    <r>
      <rPr>
        <sz val="12"/>
        <color theme="1"/>
        <rFont val="Calibri"/>
        <family val="2"/>
      </rPr>
      <t>)</t>
    </r>
    <r>
      <rPr>
        <sz val="12"/>
        <color theme="1"/>
        <rFont val="新細明體"/>
        <family val="1"/>
        <charset val="136"/>
      </rPr>
      <t>、法舉</t>
    </r>
    <r>
      <rPr>
        <sz val="12"/>
        <color theme="1"/>
        <rFont val="Calibri"/>
        <family val="2"/>
      </rPr>
      <t>(</t>
    </r>
    <r>
      <rPr>
        <sz val="12"/>
        <color theme="1"/>
        <rFont val="新細明體"/>
        <family val="1"/>
        <charset val="136"/>
      </rPr>
      <t>法號</t>
    </r>
    <r>
      <rPr>
        <sz val="12"/>
        <color theme="1"/>
        <rFont val="Calibri"/>
        <family val="2"/>
      </rPr>
      <t>)</t>
    </r>
    <r>
      <rPr>
        <sz val="12"/>
        <color theme="1"/>
        <rFont val="新細明體"/>
        <family val="1"/>
        <charset val="136"/>
      </rPr>
      <t>、住卞</t>
    </r>
    <r>
      <rPr>
        <sz val="12"/>
        <color theme="1"/>
        <rFont val="Calibri"/>
        <family val="2"/>
      </rPr>
      <t>(</t>
    </r>
    <r>
      <rPr>
        <sz val="12"/>
        <color theme="1"/>
        <rFont val="新細明體"/>
        <family val="1"/>
        <charset val="136"/>
      </rPr>
      <t>法號</t>
    </r>
    <r>
      <rPr>
        <sz val="12"/>
        <color theme="1"/>
        <rFont val="Calibri"/>
        <family val="2"/>
      </rPr>
      <t>)</t>
    </r>
    <r>
      <rPr>
        <sz val="12"/>
        <color theme="1"/>
        <rFont val="新細明體"/>
        <family val="1"/>
        <charset val="136"/>
      </rPr>
      <t>、行備</t>
    </r>
    <r>
      <rPr>
        <sz val="12"/>
        <color theme="1"/>
        <rFont val="Calibri"/>
        <family val="2"/>
      </rPr>
      <t>(</t>
    </r>
    <r>
      <rPr>
        <sz val="12"/>
        <color theme="1"/>
        <rFont val="新細明體"/>
        <family val="1"/>
        <charset val="136"/>
      </rPr>
      <t>法號，普濟大德行備，惠海的朋友</t>
    </r>
    <r>
      <rPr>
        <sz val="12"/>
        <color theme="1"/>
        <rFont val="Calibri"/>
        <family val="2"/>
      </rPr>
      <t>)</t>
    </r>
    <r>
      <rPr>
        <sz val="12"/>
        <color theme="1"/>
        <rFont val="新細明體"/>
        <family val="1"/>
        <charset val="136"/>
      </rPr>
      <t>、行備</t>
    </r>
    <r>
      <rPr>
        <sz val="12"/>
        <color theme="1"/>
        <rFont val="Calibri"/>
        <family val="2"/>
      </rPr>
      <t>(</t>
    </r>
    <r>
      <rPr>
        <sz val="12"/>
        <color theme="1"/>
        <rFont val="新細明體"/>
        <family val="1"/>
        <charset val="136"/>
      </rPr>
      <t>法號，勇救大德行備，惠海的師父</t>
    </r>
    <r>
      <rPr>
        <sz val="12"/>
        <color theme="1"/>
        <rFont val="Calibri"/>
        <family val="2"/>
      </rPr>
      <t>)</t>
    </r>
    <r>
      <rPr>
        <sz val="12"/>
        <color theme="1"/>
        <rFont val="新細明體"/>
        <family val="1"/>
        <charset val="136"/>
      </rPr>
      <t>、史氏師</t>
    </r>
    <r>
      <rPr>
        <sz val="12"/>
        <color theme="1"/>
        <rFont val="Calibri"/>
        <family val="2"/>
      </rPr>
      <t>(</t>
    </r>
    <r>
      <rPr>
        <sz val="12"/>
        <color theme="1"/>
        <rFont val="新細明體"/>
        <family val="1"/>
        <charset val="136"/>
      </rPr>
      <t>俗姓</t>
    </r>
    <r>
      <rPr>
        <sz val="12"/>
        <color theme="1"/>
        <rFont val="Calibri"/>
        <family val="2"/>
      </rPr>
      <t>)</t>
    </r>
    <r>
      <rPr>
        <sz val="12"/>
        <color theme="1"/>
        <rFont val="新細明體"/>
        <family val="1"/>
        <charset val="136"/>
      </rPr>
      <t>、其餘不明</t>
    </r>
  </si>
  <si>
    <r>
      <t>?-1153(</t>
    </r>
    <r>
      <rPr>
        <sz val="12"/>
        <color theme="1"/>
        <rFont val="新細明體"/>
        <family val="1"/>
        <charset val="136"/>
      </rPr>
      <t>法柔</t>
    </r>
    <r>
      <rPr>
        <sz val="12"/>
        <color theme="1"/>
        <rFont val="Calibri"/>
        <family val="2"/>
      </rPr>
      <t>)</t>
    </r>
    <r>
      <rPr>
        <sz val="12"/>
        <color theme="1"/>
        <rFont val="新細明體"/>
        <family val="1"/>
        <charset val="136"/>
      </rPr>
      <t>、</t>
    </r>
    <r>
      <rPr>
        <sz val="12"/>
        <color theme="1"/>
        <rFont val="Calibri"/>
        <family val="2"/>
      </rPr>
      <t>?-1150(</t>
    </r>
    <r>
      <rPr>
        <sz val="12"/>
        <color theme="1"/>
        <rFont val="新細明體"/>
        <family val="1"/>
        <charset val="136"/>
      </rPr>
      <t>行慜</t>
    </r>
    <r>
      <rPr>
        <sz val="12"/>
        <color theme="1"/>
        <rFont val="Calibri"/>
        <family val="2"/>
      </rPr>
      <t>)</t>
    </r>
    <r>
      <rPr>
        <sz val="12"/>
        <color theme="1"/>
        <rFont val="新細明體"/>
        <family val="1"/>
        <charset val="136"/>
      </rPr>
      <t>、</t>
    </r>
    <r>
      <rPr>
        <sz val="12"/>
        <color theme="1"/>
        <rFont val="Calibri"/>
        <family val="2"/>
      </rPr>
      <t>?-1165(</t>
    </r>
    <r>
      <rPr>
        <sz val="12"/>
        <color theme="1"/>
        <rFont val="新細明體"/>
        <family val="1"/>
        <charset val="136"/>
      </rPr>
      <t>法舉</t>
    </r>
    <r>
      <rPr>
        <sz val="12"/>
        <color theme="1"/>
        <rFont val="Calibri"/>
        <family val="2"/>
      </rPr>
      <t>)</t>
    </r>
    <r>
      <rPr>
        <sz val="12"/>
        <color theme="1"/>
        <rFont val="新細明體"/>
        <family val="1"/>
        <charset val="136"/>
      </rPr>
      <t>、</t>
    </r>
    <r>
      <rPr>
        <sz val="12"/>
        <color theme="1"/>
        <rFont val="Calibri"/>
        <family val="2"/>
      </rPr>
      <t>?-1144(</t>
    </r>
    <r>
      <rPr>
        <sz val="12"/>
        <color theme="1"/>
        <rFont val="新細明體"/>
        <family val="1"/>
        <charset val="136"/>
      </rPr>
      <t>住卞</t>
    </r>
    <r>
      <rPr>
        <sz val="12"/>
        <color theme="1"/>
        <rFont val="Calibri"/>
        <family val="2"/>
      </rPr>
      <t>)</t>
    </r>
    <r>
      <rPr>
        <sz val="12"/>
        <color theme="1"/>
        <rFont val="新細明體"/>
        <family val="1"/>
        <charset val="136"/>
      </rPr>
      <t>、</t>
    </r>
    <r>
      <rPr>
        <sz val="12"/>
        <color theme="1"/>
        <rFont val="Calibri"/>
        <family val="2"/>
      </rPr>
      <t>?-1148(</t>
    </r>
    <r>
      <rPr>
        <sz val="12"/>
        <color theme="1"/>
        <rFont val="新細明體"/>
        <family val="1"/>
        <charset val="136"/>
      </rPr>
      <t>史氏師</t>
    </r>
    <r>
      <rPr>
        <sz val="12"/>
        <color theme="1"/>
        <rFont val="Calibri"/>
        <family val="2"/>
      </rPr>
      <t>)</t>
    </r>
    <r>
      <rPr>
        <sz val="12"/>
        <color theme="1"/>
        <rFont val="新細明體"/>
        <family val="1"/>
        <charset val="136"/>
      </rPr>
      <t>、其餘不明</t>
    </r>
  </si>
  <si>
    <r>
      <rPr>
        <sz val="12"/>
        <color theme="1"/>
        <rFont val="新細明體"/>
        <family val="1"/>
        <charset val="136"/>
      </rPr>
      <t>青石墓誌「大金朔州廣福寺新</t>
    </r>
    <r>
      <rPr>
        <sz val="12"/>
        <color theme="1"/>
        <rFont val="Calibri"/>
        <family val="2"/>
      </rPr>
      <t xml:space="preserve">  </t>
    </r>
    <r>
      <rPr>
        <sz val="12"/>
        <color theme="1"/>
        <rFont val="新細明體"/>
        <family val="1"/>
        <charset val="136"/>
      </rPr>
      <t>遷葬記」</t>
    </r>
    <r>
      <rPr>
        <sz val="12"/>
        <color theme="1"/>
        <rFont val="Calibri"/>
        <family val="2"/>
      </rPr>
      <t>1</t>
    </r>
    <r>
      <rPr>
        <sz val="12"/>
        <color theme="1"/>
        <rFont val="新細明體"/>
        <family val="1"/>
        <charset val="136"/>
      </rPr>
      <t>、磚墓誌「靈葬記」</t>
    </r>
    <r>
      <rPr>
        <sz val="12"/>
        <color theme="1"/>
        <rFont val="Calibri"/>
        <family val="2"/>
      </rPr>
      <t>1</t>
    </r>
    <r>
      <rPr>
        <sz val="12"/>
        <color theme="1"/>
        <rFont val="新細明體"/>
        <family val="1"/>
        <charset val="136"/>
      </rPr>
      <t>、磚墓誌</t>
    </r>
    <r>
      <rPr>
        <sz val="12"/>
        <color theme="1"/>
        <rFont val="Calibri"/>
        <family val="2"/>
      </rPr>
      <t>4(</t>
    </r>
    <r>
      <rPr>
        <sz val="12"/>
        <color theme="1"/>
        <rFont val="新細明體"/>
        <family val="1"/>
        <charset val="136"/>
      </rPr>
      <t>無題</t>
    </r>
    <r>
      <rPr>
        <sz val="12"/>
        <color theme="1"/>
        <rFont val="Calibri"/>
        <family val="2"/>
      </rPr>
      <t>)</t>
    </r>
  </si>
  <si>
    <r>
      <rPr>
        <sz val="12"/>
        <color theme="1"/>
        <rFont val="新細明體"/>
        <family val="1"/>
        <charset val="136"/>
      </rPr>
      <t>廣福寺僧人與廣運寺僧人</t>
    </r>
  </si>
  <si>
    <r>
      <t>qianzangji</t>
    </r>
    <r>
      <rPr>
        <sz val="12"/>
        <color theme="1"/>
        <rFont val="新細明體"/>
        <family val="1"/>
        <charset val="136"/>
      </rPr>
      <t>遷葬記</t>
    </r>
  </si>
  <si>
    <r>
      <rPr>
        <sz val="12"/>
        <color theme="1"/>
        <rFont val="新細明體"/>
        <family val="1"/>
        <charset val="136"/>
      </rPr>
      <t>寧立新、雷云貴，〈朔州市朔城區金代僧人叢葬墓發掘簡報〉，《山西省考古學會論文集》，</t>
    </r>
    <r>
      <rPr>
        <sz val="12"/>
        <color theme="1"/>
        <rFont val="Calibri"/>
        <family val="2"/>
      </rPr>
      <t>3</t>
    </r>
    <r>
      <rPr>
        <sz val="12"/>
        <color theme="1"/>
        <rFont val="新細明體"/>
        <family val="1"/>
        <charset val="136"/>
      </rPr>
      <t>，</t>
    </r>
    <r>
      <rPr>
        <sz val="12"/>
        <color theme="1"/>
        <rFont val="Calibri"/>
        <family val="2"/>
      </rPr>
      <t>2000</t>
    </r>
    <r>
      <rPr>
        <sz val="12"/>
        <color theme="1"/>
        <rFont val="新細明體"/>
        <family val="1"/>
        <charset val="136"/>
      </rPr>
      <t>年，頁</t>
    </r>
    <r>
      <rPr>
        <sz val="12"/>
        <color theme="1"/>
        <rFont val="Calibri"/>
        <family val="2"/>
      </rPr>
      <t>138-145</t>
    </r>
    <r>
      <rPr>
        <sz val="12"/>
        <color theme="1"/>
        <rFont val="新細明體"/>
        <family val="1"/>
        <charset val="136"/>
      </rPr>
      <t>。</t>
    </r>
  </si>
  <si>
    <r>
      <rPr>
        <sz val="12"/>
        <color theme="1"/>
        <rFont val="新細明體"/>
        <family val="1"/>
        <charset val="136"/>
      </rPr>
      <t>山西省大同城</t>
    </r>
  </si>
  <si>
    <r>
      <rPr>
        <sz val="12"/>
        <color theme="1"/>
        <rFont val="新細明體"/>
        <family val="1"/>
        <charset val="136"/>
      </rPr>
      <t>大定二十九年十二月</t>
    </r>
    <r>
      <rPr>
        <sz val="12"/>
        <color theme="1"/>
        <rFont val="Calibri"/>
        <family val="2"/>
      </rPr>
      <t>(</t>
    </r>
    <r>
      <rPr>
        <sz val="12"/>
        <color theme="1"/>
        <rFont val="新細明體"/>
        <family val="1"/>
        <charset val="136"/>
      </rPr>
      <t>據墓誌</t>
    </r>
    <r>
      <rPr>
        <sz val="12"/>
        <color theme="1"/>
        <rFont val="Calibri"/>
        <family val="2"/>
      </rPr>
      <t>)</t>
    </r>
  </si>
  <si>
    <r>
      <rPr>
        <sz val="12"/>
        <color theme="1"/>
        <rFont val="新細明體"/>
        <family val="1"/>
        <charset val="136"/>
      </rPr>
      <t>閻德源</t>
    </r>
  </si>
  <si>
    <t>1095-1190(96)</t>
  </si>
  <si>
    <r>
      <rPr>
        <sz val="12"/>
        <color theme="1"/>
        <rFont val="新細明體"/>
        <family val="1"/>
        <charset val="136"/>
      </rPr>
      <t>石墓誌「西京玉虛觀宗主大師閻公墓誌」</t>
    </r>
    <r>
      <rPr>
        <sz val="12"/>
        <color theme="1"/>
        <rFont val="Calibri"/>
        <family val="2"/>
      </rPr>
      <t>1</t>
    </r>
  </si>
  <si>
    <r>
      <rPr>
        <sz val="12"/>
        <color theme="1"/>
        <rFont val="新細明體"/>
        <family val="1"/>
        <charset val="136"/>
      </rPr>
      <t>西京玉虛觀宗主大師</t>
    </r>
  </si>
  <si>
    <t>Daoist Adept</t>
  </si>
  <si>
    <r>
      <rPr>
        <sz val="12"/>
        <color theme="1"/>
        <rFont val="新細明體"/>
        <family val="1"/>
        <charset val="136"/>
      </rPr>
      <t>大同市博物館、解廷琦，〈大同金代閻德源墓發掘簡報〉，《文物》，</t>
    </r>
    <r>
      <rPr>
        <sz val="12"/>
        <color theme="1"/>
        <rFont val="Calibri"/>
        <family val="2"/>
      </rPr>
      <t>1978</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1-13</t>
    </r>
    <r>
      <rPr>
        <sz val="12"/>
        <color theme="1"/>
        <rFont val="新細明體"/>
        <family val="1"/>
        <charset val="136"/>
      </rPr>
      <t>。</t>
    </r>
  </si>
  <si>
    <r>
      <rPr>
        <sz val="12"/>
        <color theme="1"/>
        <rFont val="新細明體"/>
        <family val="1"/>
        <charset val="136"/>
      </rPr>
      <t>山東聊城市高唐縣谷官屯村</t>
    </r>
  </si>
  <si>
    <r>
      <rPr>
        <sz val="12"/>
        <color theme="1"/>
        <rFont val="新細明體"/>
        <family val="1"/>
        <charset val="136"/>
      </rPr>
      <t>卒於金承安二年</t>
    </r>
    <r>
      <rPr>
        <sz val="12"/>
        <color theme="1"/>
        <rFont val="Calibri"/>
        <family val="2"/>
      </rPr>
      <t>(</t>
    </r>
    <r>
      <rPr>
        <sz val="12"/>
        <color theme="1"/>
        <rFont val="新細明體"/>
        <family val="1"/>
        <charset val="136"/>
      </rPr>
      <t>根據考古報告</t>
    </r>
    <r>
      <rPr>
        <sz val="12"/>
        <color theme="1"/>
        <rFont val="Calibri"/>
        <family val="2"/>
      </rPr>
      <t>)</t>
    </r>
  </si>
  <si>
    <r>
      <rPr>
        <sz val="12"/>
        <color theme="1"/>
        <rFont val="新細明體"/>
        <family val="1"/>
        <charset val="136"/>
      </rPr>
      <t>虞寅、不明、不明、不明</t>
    </r>
  </si>
  <si>
    <r>
      <t>1115-1197(83)(</t>
    </r>
    <r>
      <rPr>
        <sz val="12"/>
        <color theme="1"/>
        <rFont val="新細明體"/>
        <family val="1"/>
        <charset val="136"/>
      </rPr>
      <t>虞寅</t>
    </r>
    <r>
      <rPr>
        <sz val="12"/>
        <color theme="1"/>
        <rFont val="Calibri"/>
        <family val="2"/>
      </rPr>
      <t>)</t>
    </r>
    <r>
      <rPr>
        <sz val="12"/>
        <color theme="1"/>
        <rFont val="新細明體"/>
        <family val="1"/>
        <charset val="136"/>
      </rPr>
      <t>、不明</t>
    </r>
    <r>
      <rPr>
        <sz val="12"/>
        <color theme="1"/>
        <rFont val="Calibri"/>
        <family val="2"/>
      </rPr>
      <t>(</t>
    </r>
    <r>
      <rPr>
        <sz val="12"/>
        <color theme="1"/>
        <rFont val="新細明體"/>
        <family val="1"/>
        <charset val="136"/>
      </rPr>
      <t>三位姓名不明者</t>
    </r>
    <r>
      <rPr>
        <sz val="12"/>
        <color theme="1"/>
        <rFont val="Calibri"/>
        <family val="2"/>
      </rPr>
      <t>)</t>
    </r>
  </si>
  <si>
    <r>
      <rPr>
        <sz val="12"/>
        <color theme="1"/>
        <rFont val="新細明體"/>
        <family val="1"/>
        <charset val="136"/>
      </rPr>
      <t>圭形墓誌並蓋「金故信武將軍騎都尉致仕虞公墓誌銘」</t>
    </r>
    <r>
      <rPr>
        <sz val="12"/>
        <color theme="1"/>
        <rFont val="Calibri"/>
        <family val="2"/>
      </rPr>
      <t>1</t>
    </r>
  </si>
  <si>
    <r>
      <rPr>
        <sz val="12"/>
        <color theme="1"/>
        <rFont val="新細明體"/>
        <family val="1"/>
        <charset val="136"/>
      </rPr>
      <t>信武將軍前懿州靈山縣主簿兼尉騎都尉特封陳留縣開國男食邑三百戶致仕</t>
    </r>
  </si>
  <si>
    <r>
      <rPr>
        <sz val="12"/>
        <color theme="1"/>
        <rFont val="新細明體"/>
        <family val="1"/>
        <charset val="136"/>
      </rPr>
      <t>聊城地區博物館、陳昆麟，〈山東高唐金代虞寅墓發掘簡報〉，《文物》，</t>
    </r>
    <r>
      <rPr>
        <sz val="12"/>
        <color theme="1"/>
        <rFont val="Calibri"/>
        <family val="2"/>
      </rPr>
      <t>1982</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49-51</t>
    </r>
    <r>
      <rPr>
        <sz val="12"/>
        <color theme="1"/>
        <rFont val="新細明體"/>
        <family val="1"/>
        <charset val="136"/>
      </rPr>
      <t>。
李方玉、龍寶章，〈金代虞寅墓室壁畫〉，《文物》，</t>
    </r>
    <r>
      <rPr>
        <sz val="12"/>
        <color theme="1"/>
        <rFont val="Calibri"/>
        <family val="2"/>
      </rPr>
      <t>1982</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52-53</t>
    </r>
    <r>
      <rPr>
        <sz val="12"/>
        <color theme="1"/>
        <rFont val="新細明體"/>
        <family val="1"/>
        <charset val="136"/>
      </rPr>
      <t>。
胡平生，〈金代虞寅墓志的「古文」蓋文〉，《文物》，</t>
    </r>
    <r>
      <rPr>
        <sz val="12"/>
        <color theme="1"/>
        <rFont val="Calibri"/>
        <family val="2"/>
      </rPr>
      <t>1983</t>
    </r>
    <r>
      <rPr>
        <sz val="12"/>
        <color theme="1"/>
        <rFont val="新細明體"/>
        <family val="1"/>
        <charset val="136"/>
      </rPr>
      <t>年</t>
    </r>
    <r>
      <rPr>
        <sz val="12"/>
        <color theme="1"/>
        <rFont val="Calibri"/>
        <family val="2"/>
      </rPr>
      <t>7</t>
    </r>
    <r>
      <rPr>
        <sz val="12"/>
        <color theme="1"/>
        <rFont val="新細明體"/>
        <family val="1"/>
        <charset val="136"/>
      </rPr>
      <t>期，頁</t>
    </r>
    <r>
      <rPr>
        <sz val="12"/>
        <color theme="1"/>
        <rFont val="Calibri"/>
        <family val="2"/>
      </rPr>
      <t>89-90</t>
    </r>
    <r>
      <rPr>
        <sz val="12"/>
        <color theme="1"/>
        <rFont val="新細明體"/>
        <family val="1"/>
        <charset val="136"/>
      </rPr>
      <t>。</t>
    </r>
  </si>
  <si>
    <r>
      <rPr>
        <sz val="12"/>
        <color theme="1"/>
        <rFont val="新細明體"/>
        <family val="1"/>
        <charset val="136"/>
      </rPr>
      <t>山西省陵川縣附城鎮玉泉村</t>
    </r>
  </si>
  <si>
    <r>
      <rPr>
        <sz val="12"/>
        <color theme="1"/>
        <rFont val="新細明體"/>
        <family val="1"/>
        <charset val="136"/>
      </rPr>
      <t>葬於大定九年十二月二十一日</t>
    </r>
  </si>
  <si>
    <r>
      <rPr>
        <sz val="12"/>
        <color theme="1"/>
        <rFont val="新細明體"/>
        <family val="1"/>
        <charset val="136"/>
      </rPr>
      <t>武珪、王氏、常氏、不明</t>
    </r>
    <r>
      <rPr>
        <sz val="12"/>
        <color theme="1"/>
        <rFont val="Calibri"/>
        <family val="2"/>
      </rPr>
      <t>2</t>
    </r>
  </si>
  <si>
    <r>
      <t>1104-1169(66)(</t>
    </r>
    <r>
      <rPr>
        <sz val="12"/>
        <color theme="1"/>
        <rFont val="新細明體"/>
        <family val="1"/>
        <charset val="136"/>
      </rPr>
      <t>武珪</t>
    </r>
    <r>
      <rPr>
        <sz val="12"/>
        <color theme="1"/>
        <rFont val="Calibri"/>
        <family val="2"/>
      </rPr>
      <t>)</t>
    </r>
    <r>
      <rPr>
        <sz val="12"/>
        <color theme="1"/>
        <rFont val="新細明體"/>
        <family val="1"/>
        <charset val="136"/>
      </rPr>
      <t>、</t>
    </r>
    <r>
      <rPr>
        <sz val="12"/>
        <color theme="1"/>
        <rFont val="Calibri"/>
        <family val="2"/>
      </rPr>
      <t>?-?(50)(</t>
    </r>
    <r>
      <rPr>
        <sz val="12"/>
        <color theme="1"/>
        <rFont val="新細明體"/>
        <family val="1"/>
        <charset val="136"/>
      </rPr>
      <t>王氏</t>
    </r>
    <r>
      <rPr>
        <sz val="12"/>
        <color theme="1"/>
        <rFont val="Calibri"/>
        <family val="2"/>
      </rPr>
      <t>)</t>
    </r>
    <r>
      <rPr>
        <sz val="12"/>
        <color theme="1"/>
        <rFont val="新細明體"/>
        <family val="1"/>
        <charset val="136"/>
      </rPr>
      <t>、不明</t>
    </r>
    <r>
      <rPr>
        <sz val="12"/>
        <color theme="1"/>
        <rFont val="Calibri"/>
        <family val="2"/>
      </rPr>
      <t>3</t>
    </r>
  </si>
  <si>
    <r>
      <rPr>
        <sz val="12"/>
        <color theme="1"/>
        <rFont val="新細明體"/>
        <family val="1"/>
        <charset val="136"/>
      </rPr>
      <t>立碑式青石墓誌「故武公墓誌銘」</t>
    </r>
    <r>
      <rPr>
        <sz val="12"/>
        <color theme="1"/>
        <rFont val="Calibri"/>
        <family val="2"/>
      </rPr>
      <t>1</t>
    </r>
  </si>
  <si>
    <r>
      <rPr>
        <sz val="12"/>
        <color theme="1"/>
        <rFont val="新細明體"/>
        <family val="1"/>
        <charset val="136"/>
      </rPr>
      <t>地方菁英</t>
    </r>
  </si>
  <si>
    <r>
      <rPr>
        <sz val="12"/>
        <color theme="1"/>
        <rFont val="新細明體"/>
        <family val="1"/>
        <charset val="136"/>
      </rPr>
      <t>山西省考古研究所、陵川縣文物局，〈山西陵川玉泉金代壁畫墓發掘簡報〉，《文物》，</t>
    </r>
    <r>
      <rPr>
        <sz val="12"/>
        <color theme="1"/>
        <rFont val="Calibri"/>
        <family val="2"/>
      </rPr>
      <t>2018</t>
    </r>
    <r>
      <rPr>
        <sz val="12"/>
        <color theme="1"/>
        <rFont val="新細明體"/>
        <family val="1"/>
        <charset val="136"/>
      </rPr>
      <t>年</t>
    </r>
    <r>
      <rPr>
        <sz val="12"/>
        <color theme="1"/>
        <rFont val="Calibri"/>
        <family val="2"/>
      </rPr>
      <t>9</t>
    </r>
    <r>
      <rPr>
        <sz val="12"/>
        <color theme="1"/>
        <rFont val="新細明體"/>
        <family val="1"/>
        <charset val="136"/>
      </rPr>
      <t>期，頁</t>
    </r>
    <r>
      <rPr>
        <sz val="12"/>
        <color theme="1"/>
        <rFont val="Calibri"/>
        <family val="2"/>
      </rPr>
      <t>22-32</t>
    </r>
    <r>
      <rPr>
        <sz val="12"/>
        <color theme="1"/>
        <rFont val="新細明體"/>
        <family val="1"/>
        <charset val="136"/>
      </rPr>
      <t>。</t>
    </r>
  </si>
  <si>
    <r>
      <rPr>
        <sz val="12"/>
        <color theme="1"/>
        <rFont val="新細明體"/>
        <family val="1"/>
        <charset val="136"/>
      </rPr>
      <t>河南省濟源市天壇街道龍潭</t>
    </r>
    <r>
      <rPr>
        <sz val="12"/>
        <color theme="1"/>
        <rFont val="Calibri"/>
        <family val="2"/>
      </rPr>
      <t>M1</t>
    </r>
  </si>
  <si>
    <r>
      <rPr>
        <sz val="12"/>
        <color theme="1"/>
        <rFont val="新細明體"/>
        <family val="1"/>
        <charset val="136"/>
      </rPr>
      <t>葬於天眷二年七月二十五</t>
    </r>
    <r>
      <rPr>
        <sz val="12"/>
        <color theme="1"/>
        <rFont val="Calibri"/>
        <family val="2"/>
      </rPr>
      <t>(</t>
    </r>
    <r>
      <rPr>
        <sz val="12"/>
        <color theme="1"/>
        <rFont val="新細明體"/>
        <family val="1"/>
        <charset val="136"/>
      </rPr>
      <t>遷葬</t>
    </r>
    <r>
      <rPr>
        <sz val="12"/>
        <color theme="1"/>
        <rFont val="Calibri"/>
        <family val="2"/>
      </rPr>
      <t>)</t>
    </r>
  </si>
  <si>
    <r>
      <rPr>
        <sz val="12"/>
        <color theme="1"/>
        <rFont val="新細明體"/>
        <family val="1"/>
        <charset val="136"/>
      </rPr>
      <t>楊志</t>
    </r>
  </si>
  <si>
    <t>1073-1127(55)</t>
  </si>
  <si>
    <r>
      <rPr>
        <sz val="12"/>
        <color theme="1"/>
        <rFont val="新細明體"/>
        <family val="1"/>
        <charset val="136"/>
      </rPr>
      <t>青石墓碣「故贈登州防禦使楊公墓碣」</t>
    </r>
    <r>
      <rPr>
        <sz val="12"/>
        <color theme="1"/>
        <rFont val="Calibri"/>
        <family val="2"/>
      </rPr>
      <t>1</t>
    </r>
  </si>
  <si>
    <r>
      <rPr>
        <sz val="12"/>
        <color theme="1"/>
        <rFont val="新細明體"/>
        <family val="1"/>
        <charset val="136"/>
      </rPr>
      <t>武德郎閤門宣贊舍人、贈登州防禦使</t>
    </r>
  </si>
  <si>
    <r>
      <t>mujie</t>
    </r>
    <r>
      <rPr>
        <sz val="12"/>
        <color theme="1"/>
        <rFont val="新細明體"/>
        <family val="1"/>
        <charset val="136"/>
      </rPr>
      <t>墓碣</t>
    </r>
  </si>
  <si>
    <r>
      <rPr>
        <sz val="12"/>
        <color theme="1"/>
        <rFont val="新細明體"/>
        <family val="1"/>
        <charset val="136"/>
      </rPr>
      <t>河南省文物考古研究院、濟源市文物工作隊，〈濟源市龍潭宋金墓葬發掘簡報〉，《中國國家博物館館刊》，</t>
    </r>
    <r>
      <rPr>
        <sz val="12"/>
        <color theme="1"/>
        <rFont val="Calibri"/>
        <family val="2"/>
      </rPr>
      <t>2016</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6-18</t>
    </r>
    <r>
      <rPr>
        <sz val="12"/>
        <color theme="1"/>
        <rFont val="新細明體"/>
        <family val="1"/>
        <charset val="136"/>
      </rPr>
      <t>。
劉志剛，〈濟源出土楊志墓碣與誌主生前軍事活動考述〉，《中國國家博物館館刊》，</t>
    </r>
    <r>
      <rPr>
        <sz val="12"/>
        <color theme="1"/>
        <rFont val="Calibri"/>
        <family val="2"/>
      </rPr>
      <t>2020</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85-95</t>
    </r>
    <r>
      <rPr>
        <sz val="12"/>
        <color theme="1"/>
        <rFont val="新細明體"/>
        <family val="1"/>
        <charset val="136"/>
      </rPr>
      <t>。</t>
    </r>
  </si>
  <si>
    <r>
      <rPr>
        <sz val="12"/>
        <color theme="1"/>
        <rFont val="新細明體"/>
        <family val="1"/>
        <charset val="136"/>
      </rPr>
      <t>北京市海淀區北太平莊新街口豁口</t>
    </r>
  </si>
  <si>
    <r>
      <rPr>
        <sz val="12"/>
        <color theme="1"/>
        <rFont val="新細明體"/>
        <family val="1"/>
        <charset val="136"/>
      </rPr>
      <t>卒於金大安三年</t>
    </r>
    <r>
      <rPr>
        <sz val="12"/>
        <color theme="1"/>
        <rFont val="Calibri"/>
        <family val="2"/>
      </rPr>
      <t>(</t>
    </r>
    <r>
      <rPr>
        <sz val="12"/>
        <color theme="1"/>
        <rFont val="新細明體"/>
        <family val="1"/>
        <charset val="136"/>
      </rPr>
      <t>孫即康</t>
    </r>
    <r>
      <rPr>
        <sz val="12"/>
        <color theme="1"/>
        <rFont val="Calibri"/>
        <family val="2"/>
      </rPr>
      <t>)</t>
    </r>
    <r>
      <rPr>
        <sz val="12"/>
        <color theme="1"/>
        <rFont val="新細明體"/>
        <family val="1"/>
        <charset val="136"/>
      </rPr>
      <t>、遼</t>
    </r>
    <r>
      <rPr>
        <sz val="12"/>
        <color theme="1"/>
        <rFont val="Calibri"/>
        <family val="2"/>
      </rPr>
      <t>(</t>
    </r>
    <r>
      <rPr>
        <sz val="12"/>
        <color theme="1"/>
        <rFont val="新細明體"/>
        <family val="1"/>
        <charset val="136"/>
      </rPr>
      <t>孫克構</t>
    </r>
    <r>
      <rPr>
        <sz val="12"/>
        <color theme="1"/>
        <rFont val="Calibri"/>
        <family val="2"/>
      </rPr>
      <t>)</t>
    </r>
  </si>
  <si>
    <r>
      <rPr>
        <sz val="12"/>
        <color theme="1"/>
        <rFont val="新細明體"/>
        <family val="1"/>
        <charset val="136"/>
      </rPr>
      <t>孫即康</t>
    </r>
    <r>
      <rPr>
        <sz val="12"/>
        <color theme="1"/>
        <rFont val="Calibri"/>
        <family val="2"/>
      </rPr>
      <t>(</t>
    </r>
    <r>
      <rPr>
        <sz val="12"/>
        <color theme="1"/>
        <rFont val="新細明體"/>
        <family val="1"/>
        <charset val="136"/>
      </rPr>
      <t>孫</t>
    </r>
    <r>
      <rPr>
        <sz val="12"/>
        <color theme="1"/>
        <rFont val="Calibri"/>
        <family val="2"/>
      </rPr>
      <t>)</t>
    </r>
    <r>
      <rPr>
        <sz val="12"/>
        <color theme="1"/>
        <rFont val="新細明體"/>
        <family val="1"/>
        <charset val="136"/>
      </rPr>
      <t>、孫克構</t>
    </r>
    <r>
      <rPr>
        <sz val="12"/>
        <color theme="1"/>
        <rFont val="Calibri"/>
        <family val="2"/>
      </rPr>
      <t>(</t>
    </r>
    <r>
      <rPr>
        <sz val="12"/>
        <color theme="1"/>
        <rFont val="新細明體"/>
        <family val="1"/>
        <charset val="136"/>
      </rPr>
      <t>祖</t>
    </r>
    <r>
      <rPr>
        <sz val="12"/>
        <color theme="1"/>
        <rFont val="Calibri"/>
        <family val="2"/>
      </rPr>
      <t>)</t>
    </r>
  </si>
  <si>
    <r>
      <t>?-1211(</t>
    </r>
    <r>
      <rPr>
        <sz val="12"/>
        <color theme="1"/>
        <rFont val="新細明體"/>
        <family val="1"/>
        <charset val="136"/>
      </rPr>
      <t>據《金史》</t>
    </r>
    <r>
      <rPr>
        <sz val="12"/>
        <color theme="1"/>
        <rFont val="Calibri"/>
        <family val="2"/>
      </rPr>
      <t>)</t>
    </r>
    <r>
      <rPr>
        <sz val="12"/>
        <color theme="1"/>
        <rFont val="新細明體"/>
        <family val="1"/>
        <charset val="136"/>
      </rPr>
      <t>、</t>
    </r>
    <r>
      <rPr>
        <sz val="12"/>
        <color theme="1"/>
        <rFont val="Calibri"/>
        <family val="2"/>
      </rPr>
      <t>?-?(65)</t>
    </r>
  </si>
  <si>
    <t>M</t>
    <phoneticPr fontId="6" type="noConversion"/>
  </si>
  <si>
    <r>
      <rPr>
        <sz val="12"/>
        <color theme="1"/>
        <rFont val="新細明體"/>
        <family val="1"/>
        <charset val="136"/>
      </rPr>
      <t>石墓誌「孫即康墳祭文</t>
    </r>
    <r>
      <rPr>
        <sz val="12"/>
        <color theme="1"/>
        <rFont val="Calibri"/>
        <family val="2"/>
      </rPr>
      <t>(</t>
    </r>
    <r>
      <rPr>
        <sz val="12"/>
        <color theme="1"/>
        <rFont val="新細明體"/>
        <family val="1"/>
        <charset val="136"/>
      </rPr>
      <t>前</t>
    </r>
    <r>
      <rPr>
        <sz val="12"/>
        <color theme="1"/>
        <rFont val="Calibri"/>
        <family val="2"/>
      </rPr>
      <t>)</t>
    </r>
    <r>
      <rPr>
        <sz val="12"/>
        <color theme="1"/>
        <rFont val="新細明體"/>
        <family val="1"/>
        <charset val="136"/>
      </rPr>
      <t>、孫克構墓誌銘并序</t>
    </r>
    <r>
      <rPr>
        <sz val="12"/>
        <color theme="1"/>
        <rFont val="Calibri"/>
        <family val="2"/>
      </rPr>
      <t>(</t>
    </r>
    <r>
      <rPr>
        <sz val="12"/>
        <color theme="1"/>
        <rFont val="新細明體"/>
        <family val="1"/>
        <charset val="136"/>
      </rPr>
      <t>後</t>
    </r>
    <r>
      <rPr>
        <sz val="12"/>
        <color theme="1"/>
        <rFont val="Calibri"/>
        <family val="2"/>
      </rPr>
      <t>)</t>
    </r>
    <r>
      <rPr>
        <sz val="12"/>
        <color theme="1"/>
        <rFont val="新細明體"/>
        <family val="1"/>
        <charset val="136"/>
      </rPr>
      <t>」</t>
    </r>
    <r>
      <rPr>
        <sz val="12"/>
        <color theme="1"/>
        <rFont val="Calibri"/>
        <family val="2"/>
      </rPr>
      <t>1</t>
    </r>
  </si>
  <si>
    <r>
      <rPr>
        <sz val="12"/>
        <color theme="1"/>
        <rFont val="新細明體"/>
        <family val="1"/>
        <charset val="136"/>
      </rPr>
      <t>平章政事崇國公</t>
    </r>
    <r>
      <rPr>
        <sz val="12"/>
        <color theme="1"/>
        <rFont val="Calibri"/>
        <family val="2"/>
      </rPr>
      <t>(</t>
    </r>
    <r>
      <rPr>
        <sz val="12"/>
        <color theme="1"/>
        <rFont val="新細明體"/>
        <family val="1"/>
        <charset val="136"/>
      </rPr>
      <t>孫即康</t>
    </r>
    <r>
      <rPr>
        <sz val="12"/>
        <color theme="1"/>
        <rFont val="Calibri"/>
        <family val="2"/>
      </rPr>
      <t>)</t>
    </r>
    <r>
      <rPr>
        <sz val="12"/>
        <color theme="1"/>
        <rFont val="新細明體"/>
        <family val="1"/>
        <charset val="136"/>
      </rPr>
      <t>、啟聖軍節度使儀坤州管內觀察處置等使金紫崇□□□富春縣開國伯食邑七佰戶</t>
    </r>
    <r>
      <rPr>
        <sz val="12"/>
        <color theme="1"/>
        <rFont val="Calibri"/>
        <family val="2"/>
      </rPr>
      <t>(</t>
    </r>
    <r>
      <rPr>
        <sz val="12"/>
        <color theme="1"/>
        <rFont val="新細明體"/>
        <family val="1"/>
        <charset val="136"/>
      </rPr>
      <t>孫克構，三品</t>
    </r>
    <r>
      <rPr>
        <sz val="12"/>
        <color theme="1"/>
        <rFont val="Calibri"/>
        <family val="2"/>
      </rPr>
      <t>)</t>
    </r>
  </si>
  <si>
    <r>
      <rPr>
        <sz val="12"/>
        <color theme="1"/>
        <rFont val="新細明體"/>
        <family val="1"/>
        <charset val="136"/>
      </rPr>
      <t>孫建權，〈金《孫即康墳祭文》暨遼《孫克構墓誌銘》考釋〉，《中國國家博物館館刊》，</t>
    </r>
    <r>
      <rPr>
        <sz val="12"/>
        <color theme="1"/>
        <rFont val="Calibri"/>
        <family val="2"/>
      </rPr>
      <t>2016</t>
    </r>
    <r>
      <rPr>
        <sz val="12"/>
        <color theme="1"/>
        <rFont val="新細明體"/>
        <family val="1"/>
        <charset val="136"/>
      </rPr>
      <t>年</t>
    </r>
    <r>
      <rPr>
        <sz val="12"/>
        <color theme="1"/>
        <rFont val="Calibri"/>
        <family val="2"/>
      </rPr>
      <t>6</t>
    </r>
    <r>
      <rPr>
        <sz val="12"/>
        <color theme="1"/>
        <rFont val="新細明體"/>
        <family val="1"/>
        <charset val="136"/>
      </rPr>
      <t>期，頁</t>
    </r>
    <r>
      <rPr>
        <sz val="12"/>
        <color theme="1"/>
        <rFont val="Calibri"/>
        <family val="2"/>
      </rPr>
      <t>69-76</t>
    </r>
    <r>
      <rPr>
        <sz val="12"/>
        <color theme="1"/>
        <rFont val="新細明體"/>
        <family val="1"/>
        <charset val="136"/>
      </rPr>
      <t>。</t>
    </r>
  </si>
  <si>
    <r>
      <rPr>
        <sz val="12"/>
        <color theme="1"/>
        <rFont val="新細明體"/>
        <family val="1"/>
        <charset val="136"/>
      </rPr>
      <t>山東省濟南市槐蔭區臘山</t>
    </r>
  </si>
  <si>
    <r>
      <rPr>
        <sz val="12"/>
        <color theme="1"/>
        <rFont val="新細明體"/>
        <family val="1"/>
        <charset val="136"/>
      </rPr>
      <t>葬於劉齊阜昌五年二月十六日</t>
    </r>
    <r>
      <rPr>
        <sz val="12"/>
        <color theme="1"/>
        <rFont val="Calibri"/>
        <family val="2"/>
      </rPr>
      <t>(</t>
    </r>
    <r>
      <rPr>
        <sz val="12"/>
        <color theme="1"/>
        <rFont val="新細明體"/>
        <family val="1"/>
        <charset val="136"/>
      </rPr>
      <t>南宋紹興四年</t>
    </r>
    <r>
      <rPr>
        <sz val="12"/>
        <color theme="1"/>
        <rFont val="Calibri"/>
        <family val="2"/>
      </rPr>
      <t>)</t>
    </r>
  </si>
  <si>
    <r>
      <rPr>
        <sz val="12"/>
        <color theme="1"/>
        <rFont val="新細明體"/>
        <family val="1"/>
        <charset val="136"/>
      </rPr>
      <t>傅諒、劉氏</t>
    </r>
  </si>
  <si>
    <r>
      <t>1083-1128(46)(</t>
    </r>
    <r>
      <rPr>
        <sz val="12"/>
        <color theme="1"/>
        <rFont val="新細明體"/>
        <family val="1"/>
        <charset val="136"/>
      </rPr>
      <t>傅諒</t>
    </r>
    <r>
      <rPr>
        <sz val="12"/>
        <color theme="1"/>
        <rFont val="Calibri"/>
        <family val="2"/>
      </rPr>
      <t>)</t>
    </r>
    <r>
      <rPr>
        <sz val="12"/>
        <color theme="1"/>
        <rFont val="新細明體"/>
        <family val="1"/>
        <charset val="136"/>
      </rPr>
      <t>、</t>
    </r>
    <r>
      <rPr>
        <sz val="12"/>
        <color theme="1"/>
        <rFont val="Calibri"/>
        <family val="2"/>
      </rPr>
      <t>1080-1127(48)(</t>
    </r>
    <r>
      <rPr>
        <sz val="12"/>
        <color theme="1"/>
        <rFont val="新細明體"/>
        <family val="1"/>
        <charset val="136"/>
      </rPr>
      <t>劉氏</t>
    </r>
    <r>
      <rPr>
        <sz val="12"/>
        <color theme="1"/>
        <rFont val="Calibri"/>
        <family val="2"/>
      </rPr>
      <t>)</t>
    </r>
  </si>
  <si>
    <r>
      <rPr>
        <sz val="12"/>
        <color theme="1"/>
        <rFont val="新細明體"/>
        <family val="1"/>
        <charset val="136"/>
      </rPr>
      <t>石墓誌並蓋「齊故通侍大夫駙馬都尉傅公墓誌銘」</t>
    </r>
    <r>
      <rPr>
        <sz val="12"/>
        <color theme="1"/>
        <rFont val="Calibri"/>
        <family val="2"/>
      </rPr>
      <t xml:space="preserve">1 </t>
    </r>
    <r>
      <rPr>
        <sz val="12"/>
        <color theme="1"/>
        <rFont val="新細明體"/>
        <family val="1"/>
        <charset val="136"/>
      </rPr>
      <t>、石墓誌並蓋「齊故衛國長公主墓誌銘」</t>
    </r>
    <r>
      <rPr>
        <sz val="12"/>
        <color theme="1"/>
        <rFont val="Calibri"/>
        <family val="2"/>
      </rPr>
      <t>1</t>
    </r>
  </si>
  <si>
    <r>
      <rPr>
        <sz val="12"/>
        <color theme="1"/>
        <rFont val="新細明體"/>
        <family val="1"/>
        <charset val="136"/>
      </rPr>
      <t>通侍大夫駙馬都尉、衛國長公主</t>
    </r>
    <r>
      <rPr>
        <sz val="12"/>
        <color theme="1"/>
        <rFont val="Calibri"/>
        <family val="2"/>
      </rPr>
      <t>(</t>
    </r>
    <r>
      <rPr>
        <sz val="12"/>
        <color theme="1"/>
        <rFont val="新細明體"/>
        <family val="1"/>
        <charset val="136"/>
      </rPr>
      <t>追封</t>
    </r>
    <r>
      <rPr>
        <sz val="12"/>
        <color theme="1"/>
        <rFont val="Calibri"/>
        <family val="2"/>
      </rPr>
      <t>)</t>
    </r>
  </si>
  <si>
    <r>
      <rPr>
        <sz val="12"/>
        <color theme="1"/>
        <rFont val="新細明體"/>
        <family val="1"/>
        <charset val="136"/>
      </rPr>
      <t>王興華、張幼輝、郭俊峰，〈山東濟南發現兩合劉豫偽齊時期墓志〉，《中國國家博物館館刊》，</t>
    </r>
    <r>
      <rPr>
        <sz val="12"/>
        <color theme="1"/>
        <rFont val="Calibri"/>
        <family val="2"/>
      </rPr>
      <t>2013</t>
    </r>
    <r>
      <rPr>
        <sz val="12"/>
        <color theme="1"/>
        <rFont val="新細明體"/>
        <family val="1"/>
        <charset val="136"/>
      </rPr>
      <t>年</t>
    </r>
    <r>
      <rPr>
        <sz val="12"/>
        <color theme="1"/>
        <rFont val="Calibri"/>
        <family val="2"/>
      </rPr>
      <t>10</t>
    </r>
    <r>
      <rPr>
        <sz val="12"/>
        <color theme="1"/>
        <rFont val="新細明體"/>
        <family val="1"/>
        <charset val="136"/>
      </rPr>
      <t>期，頁</t>
    </r>
    <r>
      <rPr>
        <sz val="12"/>
        <color theme="1"/>
        <rFont val="Calibri"/>
        <family val="2"/>
      </rPr>
      <t>55-60</t>
    </r>
    <r>
      <rPr>
        <sz val="12"/>
        <color theme="1"/>
        <rFont val="新細明體"/>
        <family val="1"/>
        <charset val="136"/>
      </rPr>
      <t>。</t>
    </r>
  </si>
  <si>
    <r>
      <rPr>
        <sz val="12"/>
        <color theme="1"/>
        <rFont val="新細明體"/>
        <family val="1"/>
        <charset val="136"/>
      </rPr>
      <t>河北省興隆縣梓木林子村</t>
    </r>
  </si>
  <si>
    <r>
      <rPr>
        <sz val="12"/>
        <color theme="1"/>
        <rFont val="新細明體"/>
        <family val="1"/>
        <charset val="136"/>
      </rPr>
      <t>葬於天德二年九月十九日</t>
    </r>
  </si>
  <si>
    <r>
      <rPr>
        <sz val="12"/>
        <color theme="1"/>
        <rFont val="新細明體"/>
        <family val="1"/>
        <charset val="136"/>
      </rPr>
      <t>蕭仲恭</t>
    </r>
  </si>
  <si>
    <t>1090-1150(61)</t>
  </si>
  <si>
    <r>
      <rPr>
        <sz val="12"/>
        <color theme="1"/>
        <rFont val="新細明體"/>
        <family val="1"/>
        <charset val="136"/>
      </rPr>
      <t>契丹小字墓誌並蓋</t>
    </r>
    <r>
      <rPr>
        <sz val="12"/>
        <color theme="1"/>
        <rFont val="Calibri"/>
        <family val="2"/>
      </rPr>
      <t>(</t>
    </r>
    <r>
      <rPr>
        <sz val="12"/>
        <color theme="1"/>
        <rFont val="新細明體"/>
        <family val="1"/>
        <charset val="136"/>
      </rPr>
      <t>蓋中央刻契丹字</t>
    </r>
    <r>
      <rPr>
        <sz val="12"/>
        <color theme="1"/>
        <rFont val="Calibri"/>
        <family val="2"/>
      </rPr>
      <t>�</t>
    </r>
    <r>
      <rPr>
        <sz val="12"/>
        <color theme="1"/>
        <rFont val="新細明體"/>
        <family val="1"/>
        <charset val="136"/>
      </rPr>
      <t>，四旁刻八卦和十二身人身持笏，四角陰刻牡丹花葉，周圍刻纏枝忍冬紋</t>
    </r>
    <r>
      <rPr>
        <sz val="12"/>
        <color theme="1"/>
        <rFont val="Calibri"/>
        <family val="2"/>
      </rPr>
      <t>)1</t>
    </r>
  </si>
  <si>
    <r>
      <rPr>
        <sz val="12"/>
        <color theme="1"/>
        <rFont val="新細明體"/>
        <family val="1"/>
        <charset val="136"/>
      </rPr>
      <t>越國王除燕京留守諡貞簡</t>
    </r>
  </si>
  <si>
    <r>
      <rPr>
        <sz val="12"/>
        <color theme="1"/>
        <rFont val="新細明體"/>
        <family val="1"/>
        <charset val="136"/>
      </rPr>
      <t>鄭紹宗，〈興隆縣梓木林子發現的契丹文墓誌銘〉，《考古》，</t>
    </r>
    <r>
      <rPr>
        <sz val="12"/>
        <color theme="1"/>
        <rFont val="Calibri"/>
        <family val="2"/>
      </rPr>
      <t>1973</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300-309</t>
    </r>
    <r>
      <rPr>
        <sz val="12"/>
        <color theme="1"/>
        <rFont val="新細明體"/>
        <family val="1"/>
        <charset val="136"/>
      </rPr>
      <t>。
王靜如，〈興隆出土金代契丹文墓志銘解〉，《考古》，</t>
    </r>
    <r>
      <rPr>
        <sz val="12"/>
        <color theme="1"/>
        <rFont val="Calibri"/>
        <family val="2"/>
      </rPr>
      <t>1973</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310-312</t>
    </r>
    <r>
      <rPr>
        <sz val="12"/>
        <color theme="1"/>
        <rFont val="新細明體"/>
        <family val="1"/>
        <charset val="136"/>
      </rPr>
      <t>、</t>
    </r>
    <r>
      <rPr>
        <sz val="12"/>
        <color theme="1"/>
        <rFont val="Calibri"/>
        <family val="2"/>
      </rPr>
      <t>289</t>
    </r>
    <r>
      <rPr>
        <sz val="12"/>
        <color theme="1"/>
        <rFont val="新細明體"/>
        <family val="1"/>
        <charset val="136"/>
      </rPr>
      <t>。</t>
    </r>
  </si>
  <si>
    <r>
      <rPr>
        <sz val="12"/>
        <color theme="1"/>
        <rFont val="新細明體"/>
        <family val="1"/>
        <charset val="136"/>
      </rPr>
      <t>葬於大定九年十二月十五日</t>
    </r>
  </si>
  <si>
    <r>
      <rPr>
        <sz val="12"/>
        <color theme="1"/>
        <rFont val="新細明體"/>
        <family val="1"/>
        <charset val="136"/>
      </rPr>
      <t>時昌國</t>
    </r>
  </si>
  <si>
    <t>1120-1169(50)</t>
  </si>
  <si>
    <r>
      <rPr>
        <sz val="12"/>
        <color theme="1"/>
        <rFont val="新細明體"/>
        <family val="1"/>
        <charset val="136"/>
      </rPr>
      <t>時立愛家族墓葬</t>
    </r>
  </si>
  <si>
    <r>
      <rPr>
        <sz val="12"/>
        <color theme="1"/>
        <rFont val="新細明體"/>
        <family val="1"/>
        <charset val="136"/>
      </rPr>
      <t>石棺蓋墓誌銘「大金故東上閣門使時公墓誌銘」</t>
    </r>
    <r>
      <rPr>
        <sz val="12"/>
        <color theme="1"/>
        <rFont val="Calibri"/>
        <family val="2"/>
      </rPr>
      <t>1</t>
    </r>
  </si>
  <si>
    <r>
      <rPr>
        <sz val="12"/>
        <color theme="1"/>
        <rFont val="新細明體"/>
        <family val="1"/>
        <charset val="136"/>
      </rPr>
      <t>東上閣門使</t>
    </r>
  </si>
  <si>
    <r>
      <rPr>
        <sz val="12"/>
        <color theme="1"/>
        <rFont val="新細明體"/>
        <family val="1"/>
        <charset val="136"/>
      </rPr>
      <t>孫建權，〈金時昌國石棺刻文考釋〉，《文物春秋》，</t>
    </r>
    <r>
      <rPr>
        <sz val="12"/>
        <color theme="1"/>
        <rFont val="Calibri"/>
        <family val="2"/>
      </rPr>
      <t>2020</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85-91</t>
    </r>
    <r>
      <rPr>
        <sz val="12"/>
        <color theme="1"/>
        <rFont val="新細明體"/>
        <family val="1"/>
        <charset val="136"/>
      </rPr>
      <t>。</t>
    </r>
  </si>
  <si>
    <r>
      <rPr>
        <sz val="12"/>
        <color theme="1"/>
        <rFont val="新細明體"/>
        <family val="1"/>
        <charset val="136"/>
      </rPr>
      <t>甘肅省慶陽市環縣環城鎮十八里村</t>
    </r>
  </si>
  <si>
    <r>
      <rPr>
        <sz val="12"/>
        <color theme="1"/>
        <rFont val="新細明體"/>
        <family val="1"/>
        <charset val="136"/>
      </rPr>
      <t>卒於金天眷二年</t>
    </r>
  </si>
  <si>
    <r>
      <rPr>
        <sz val="12"/>
        <color theme="1"/>
        <rFont val="新細明體"/>
        <family val="1"/>
        <charset val="136"/>
      </rPr>
      <t>陳諒</t>
    </r>
  </si>
  <si>
    <t>1083-1139(57)</t>
  </si>
  <si>
    <r>
      <rPr>
        <sz val="12"/>
        <color theme="1"/>
        <rFont val="新細明體"/>
        <family val="1"/>
        <charset val="136"/>
      </rPr>
      <t>石墓誌「故武功大夫密州刺史潁川陳公墓銘」</t>
    </r>
    <r>
      <rPr>
        <sz val="12"/>
        <color theme="1"/>
        <rFont val="Calibri"/>
        <family val="2"/>
      </rPr>
      <t>1</t>
    </r>
  </si>
  <si>
    <r>
      <rPr>
        <sz val="12"/>
        <color theme="1"/>
        <rFont val="新細明體"/>
        <family val="1"/>
        <charset val="136"/>
      </rPr>
      <t>武功大夫密州刺史</t>
    </r>
  </si>
  <si>
    <r>
      <rPr>
        <sz val="12"/>
        <color theme="1"/>
        <rFont val="新細明體"/>
        <family val="1"/>
        <charset val="136"/>
      </rPr>
      <t>沈浩注，〈陳諒墓志考略〉，《陝西博物館館刊》，</t>
    </r>
    <r>
      <rPr>
        <sz val="12"/>
        <color theme="1"/>
        <rFont val="Calibri"/>
        <family val="2"/>
      </rPr>
      <t>20</t>
    </r>
    <r>
      <rPr>
        <sz val="12"/>
        <color theme="1"/>
        <rFont val="新細明體"/>
        <family val="1"/>
        <charset val="136"/>
      </rPr>
      <t>，</t>
    </r>
    <r>
      <rPr>
        <sz val="12"/>
        <color theme="1"/>
        <rFont val="Calibri"/>
        <family val="2"/>
      </rPr>
      <t>2013</t>
    </r>
    <r>
      <rPr>
        <sz val="12"/>
        <color theme="1"/>
        <rFont val="新細明體"/>
        <family val="1"/>
        <charset val="136"/>
      </rPr>
      <t>年，頁</t>
    </r>
    <r>
      <rPr>
        <sz val="12"/>
        <color theme="1"/>
        <rFont val="Calibri"/>
        <family val="2"/>
      </rPr>
      <t>255-261</t>
    </r>
    <r>
      <rPr>
        <sz val="12"/>
        <color theme="1"/>
        <rFont val="新細明體"/>
        <family val="1"/>
        <charset val="136"/>
      </rPr>
      <t>。</t>
    </r>
  </si>
  <si>
    <r>
      <rPr>
        <sz val="12"/>
        <color theme="1"/>
        <rFont val="新細明體"/>
        <family val="1"/>
        <charset val="136"/>
      </rPr>
      <t>北京市石景山區魯谷</t>
    </r>
    <r>
      <rPr>
        <sz val="12"/>
        <color theme="1"/>
        <rFont val="Calibri"/>
        <family val="2"/>
      </rPr>
      <t>M35</t>
    </r>
  </si>
  <si>
    <r>
      <rPr>
        <sz val="12"/>
        <color theme="1"/>
        <rFont val="新細明體"/>
        <family val="1"/>
        <charset val="136"/>
      </rPr>
      <t>葬於大定十七年七月二十四日</t>
    </r>
    <r>
      <rPr>
        <sz val="12"/>
        <color theme="1"/>
        <rFont val="Calibri"/>
        <family val="2"/>
      </rPr>
      <t>(</t>
    </r>
    <r>
      <rPr>
        <sz val="12"/>
        <color theme="1"/>
        <rFont val="新細明體"/>
        <family val="1"/>
        <charset val="136"/>
      </rPr>
      <t>墓誌正文</t>
    </r>
    <r>
      <rPr>
        <sz val="12"/>
        <color theme="1"/>
        <rFont val="Calibri"/>
        <family val="2"/>
      </rPr>
      <t>)</t>
    </r>
    <r>
      <rPr>
        <sz val="12"/>
        <color theme="1"/>
        <rFont val="新細明體"/>
        <family val="1"/>
        <charset val="136"/>
      </rPr>
      <t>、遷葬於泰和元年二月十五日</t>
    </r>
    <r>
      <rPr>
        <sz val="12"/>
        <color theme="1"/>
        <rFont val="Calibri"/>
        <family val="2"/>
      </rPr>
      <t>(</t>
    </r>
    <r>
      <rPr>
        <sz val="12"/>
        <color theme="1"/>
        <rFont val="新細明體"/>
        <family val="1"/>
        <charset val="136"/>
      </rPr>
      <t>墓誌石背面</t>
    </r>
    <r>
      <rPr>
        <sz val="12"/>
        <color theme="1"/>
        <rFont val="Calibri"/>
        <family val="2"/>
      </rPr>
      <t>)</t>
    </r>
  </si>
  <si>
    <t>1177; 1201</t>
  </si>
  <si>
    <r>
      <rPr>
        <sz val="12"/>
        <color theme="1"/>
        <rFont val="新細明體"/>
        <family val="1"/>
        <charset val="136"/>
      </rPr>
      <t>呂嗣延</t>
    </r>
  </si>
  <si>
    <t>1062-1126.10.14(65)</t>
  </si>
  <si>
    <r>
      <rPr>
        <sz val="12"/>
        <color theme="1"/>
        <rFont val="新細明體"/>
        <family val="1"/>
        <charset val="136"/>
      </rPr>
      <t>青石墓誌並蓋「呂公墓銘」</t>
    </r>
    <r>
      <rPr>
        <sz val="12"/>
        <color theme="1"/>
        <rFont val="Calibri"/>
        <family val="2"/>
      </rPr>
      <t>(</t>
    </r>
    <r>
      <rPr>
        <sz val="12"/>
        <color theme="1"/>
        <rFont val="新細明體"/>
        <family val="1"/>
        <charset val="136"/>
      </rPr>
      <t>誌石誌蓋間左上、左下、右下墊有銅錢，右上有朱砂痕跡</t>
    </r>
    <r>
      <rPr>
        <sz val="12"/>
        <color theme="1"/>
        <rFont val="Calibri"/>
        <family val="2"/>
      </rPr>
      <t>)</t>
    </r>
  </si>
  <si>
    <r>
      <rPr>
        <sz val="12"/>
        <color theme="1"/>
        <rFont val="新細明體"/>
        <family val="1"/>
        <charset val="136"/>
      </rPr>
      <t>太常少卿殿中侍御史</t>
    </r>
  </si>
  <si>
    <r>
      <rPr>
        <sz val="12"/>
        <color theme="1"/>
        <rFont val="新細明體"/>
        <family val="1"/>
        <charset val="136"/>
      </rPr>
      <t>山東省煙台市芝罘區夏家墓地</t>
    </r>
    <r>
      <rPr>
        <sz val="12"/>
        <color theme="1"/>
        <rFont val="Calibri"/>
        <family val="2"/>
      </rPr>
      <t>M1</t>
    </r>
  </si>
  <si>
    <r>
      <rPr>
        <sz val="12"/>
        <color theme="1"/>
        <rFont val="新細明體"/>
        <family val="1"/>
        <charset val="136"/>
      </rPr>
      <t>大安三年九月二十五日</t>
    </r>
    <r>
      <rPr>
        <sz val="12"/>
        <color theme="1"/>
        <rFont val="Calibri"/>
        <family val="2"/>
      </rPr>
      <t>(</t>
    </r>
    <r>
      <rPr>
        <sz val="12"/>
        <color theme="1"/>
        <rFont val="新細明體"/>
        <family val="1"/>
        <charset val="136"/>
      </rPr>
      <t>經幢</t>
    </r>
    <r>
      <rPr>
        <sz val="12"/>
        <color theme="1"/>
        <rFont val="Calibri"/>
        <family val="2"/>
      </rPr>
      <t>)</t>
    </r>
  </si>
  <si>
    <r>
      <rPr>
        <sz val="12"/>
        <color theme="1"/>
        <rFont val="新細明體"/>
        <family val="1"/>
        <charset val="136"/>
      </rPr>
      <t>壽公法師</t>
    </r>
    <r>
      <rPr>
        <sz val="12"/>
        <color theme="1"/>
        <rFont val="Calibri"/>
        <family val="2"/>
      </rPr>
      <t>(</t>
    </r>
    <r>
      <rPr>
        <sz val="12"/>
        <color theme="1"/>
        <rFont val="新細明體"/>
        <family val="1"/>
        <charset val="136"/>
      </rPr>
      <t>俗名隋法壽</t>
    </r>
    <r>
      <rPr>
        <sz val="12"/>
        <color theme="1"/>
        <rFont val="Calibri"/>
        <family val="2"/>
      </rPr>
      <t>)</t>
    </r>
  </si>
  <si>
    <t>1157-1209(53)</t>
  </si>
  <si>
    <r>
      <rPr>
        <sz val="12"/>
        <color theme="1"/>
        <rFont val="新細明體"/>
        <family val="1"/>
        <charset val="136"/>
      </rPr>
      <t>八稜形石經幢「大金登洲福山縣洪福寺壽公法師靈塔銘并序」</t>
    </r>
    <r>
      <rPr>
        <sz val="12"/>
        <color theme="1"/>
        <rFont val="Calibri"/>
        <family val="2"/>
      </rPr>
      <t>(</t>
    </r>
    <r>
      <rPr>
        <sz val="12"/>
        <color theme="1"/>
        <rFont val="新細明體"/>
        <family val="1"/>
        <charset val="136"/>
      </rPr>
      <t>三面刻《佛頂尊勝陀羅尼》</t>
    </r>
    <r>
      <rPr>
        <sz val="12"/>
        <color theme="1"/>
        <rFont val="Calibri"/>
        <family val="2"/>
      </rPr>
      <t>)1</t>
    </r>
  </si>
  <si>
    <r>
      <t>lingtaming</t>
    </r>
    <r>
      <rPr>
        <sz val="12"/>
        <color theme="1"/>
        <rFont val="新細明體"/>
        <family val="1"/>
        <charset val="136"/>
      </rPr>
      <t>靈塔銘</t>
    </r>
  </si>
  <si>
    <r>
      <rPr>
        <sz val="12"/>
        <color theme="1"/>
        <rFont val="新細明體"/>
        <family val="1"/>
        <charset val="136"/>
      </rPr>
      <t>王述全、趙娟、張帥、侯建業、閆勇，〈山東煙台市芝罘夏家金代墓清理簡報〉，《中國國家博物館館刊》，</t>
    </r>
    <r>
      <rPr>
        <sz val="12"/>
        <color theme="1"/>
        <rFont val="Calibri"/>
        <family val="2"/>
      </rPr>
      <t>2021</t>
    </r>
    <r>
      <rPr>
        <sz val="12"/>
        <color theme="1"/>
        <rFont val="新細明體"/>
        <family val="1"/>
        <charset val="136"/>
      </rPr>
      <t>年</t>
    </r>
    <r>
      <rPr>
        <sz val="12"/>
        <color theme="1"/>
        <rFont val="Calibri"/>
        <family val="2"/>
      </rPr>
      <t>7</t>
    </r>
    <r>
      <rPr>
        <sz val="12"/>
        <color theme="1"/>
        <rFont val="新細明體"/>
        <family val="1"/>
        <charset val="136"/>
      </rPr>
      <t>期，頁</t>
    </r>
    <r>
      <rPr>
        <sz val="12"/>
        <color theme="1"/>
        <rFont val="Calibri"/>
        <family val="2"/>
      </rPr>
      <t>65-81</t>
    </r>
    <r>
      <rPr>
        <sz val="12"/>
        <color theme="1"/>
        <rFont val="新細明體"/>
        <family val="1"/>
        <charset val="136"/>
      </rPr>
      <t>。</t>
    </r>
  </si>
  <si>
    <r>
      <rPr>
        <sz val="12"/>
        <color theme="1"/>
        <rFont val="新細明體"/>
        <family val="1"/>
        <charset val="136"/>
      </rPr>
      <t>北京市豐台區王佐公社米糧屯生產隊</t>
    </r>
  </si>
  <si>
    <r>
      <rPr>
        <sz val="12"/>
        <color theme="1"/>
        <rFont val="新細明體"/>
        <family val="1"/>
        <charset val="136"/>
      </rPr>
      <t>改葬於大定二十四年四月十二日</t>
    </r>
  </si>
  <si>
    <r>
      <rPr>
        <sz val="12"/>
        <color theme="1"/>
        <rFont val="新細明體"/>
        <family val="1"/>
        <charset val="136"/>
      </rPr>
      <t>烏古論窩論</t>
    </r>
  </si>
  <si>
    <r>
      <rPr>
        <sz val="12"/>
        <color theme="1"/>
        <rFont val="新細明體"/>
        <family val="1"/>
        <charset val="136"/>
      </rPr>
      <t>烏古論家族墓地、烏古論元忠</t>
    </r>
    <r>
      <rPr>
        <sz val="12"/>
        <color theme="1"/>
        <rFont val="Calibri"/>
        <family val="2"/>
      </rPr>
      <t>(</t>
    </r>
    <r>
      <rPr>
        <sz val="12"/>
        <color theme="1"/>
        <rFont val="新細明體"/>
        <family val="1"/>
        <charset val="136"/>
      </rPr>
      <t>子，</t>
    </r>
    <r>
      <rPr>
        <sz val="12"/>
        <color theme="1"/>
        <rFont val="Calibri"/>
        <family val="2"/>
      </rPr>
      <t>T7350)</t>
    </r>
  </si>
  <si>
    <r>
      <rPr>
        <sz val="12"/>
        <color theme="1"/>
        <rFont val="新細明體"/>
        <family val="1"/>
        <charset val="136"/>
      </rPr>
      <t>青石墓誌並蓋「大金故金紫光祿大夫烏古論公墓誌銘」</t>
    </r>
    <r>
      <rPr>
        <sz val="12"/>
        <color theme="1"/>
        <rFont val="Calibri"/>
        <family val="2"/>
      </rPr>
      <t>1</t>
    </r>
  </si>
  <si>
    <r>
      <rPr>
        <sz val="12"/>
        <color theme="1"/>
        <rFont val="新細明體"/>
        <family val="1"/>
        <charset val="136"/>
      </rPr>
      <t>金紫光祿大夫</t>
    </r>
  </si>
  <si>
    <r>
      <rPr>
        <sz val="12"/>
        <color theme="1"/>
        <rFont val="新細明體"/>
        <family val="1"/>
        <charset val="136"/>
      </rPr>
      <t>北京市文物工作隊，〈北京金墓發掘簡報〉，收入《北京文物與考古》，</t>
    </r>
    <r>
      <rPr>
        <sz val="12"/>
        <color theme="1"/>
        <rFont val="Calibri"/>
        <family val="2"/>
      </rPr>
      <t>1</t>
    </r>
    <r>
      <rPr>
        <sz val="12"/>
        <color theme="1"/>
        <rFont val="新細明體"/>
        <family val="1"/>
        <charset val="136"/>
      </rPr>
      <t>期，北京：北京燕山出版社，</t>
    </r>
    <r>
      <rPr>
        <sz val="12"/>
        <color theme="1"/>
        <rFont val="Calibri"/>
        <family val="2"/>
      </rPr>
      <t>1983</t>
    </r>
    <r>
      <rPr>
        <sz val="12"/>
        <color theme="1"/>
        <rFont val="新細明體"/>
        <family val="1"/>
        <charset val="136"/>
      </rPr>
      <t>，頁</t>
    </r>
    <r>
      <rPr>
        <sz val="12"/>
        <color theme="1"/>
        <rFont val="Calibri"/>
        <family val="2"/>
      </rPr>
      <t>55-72</t>
    </r>
    <r>
      <rPr>
        <sz val="12"/>
        <color theme="1"/>
        <rFont val="新細明體"/>
        <family val="1"/>
        <charset val="136"/>
      </rPr>
      <t>。
趙福生、王武鈺、袁進京，〈金代烏古論窩論、烏古論元忠及魯國大長公主墓誌考釋〉，收入《北京文物與考古》，</t>
    </r>
    <r>
      <rPr>
        <sz val="12"/>
        <color theme="1"/>
        <rFont val="Calibri"/>
        <family val="2"/>
      </rPr>
      <t>1</t>
    </r>
    <r>
      <rPr>
        <sz val="12"/>
        <color theme="1"/>
        <rFont val="新細明體"/>
        <family val="1"/>
        <charset val="136"/>
      </rPr>
      <t>期，北京：北京燕山出版社，</t>
    </r>
    <r>
      <rPr>
        <sz val="12"/>
        <color theme="1"/>
        <rFont val="Calibri"/>
        <family val="2"/>
      </rPr>
      <t>1983</t>
    </r>
    <r>
      <rPr>
        <sz val="12"/>
        <color theme="1"/>
        <rFont val="新細明體"/>
        <family val="1"/>
        <charset val="136"/>
      </rPr>
      <t>，頁</t>
    </r>
    <r>
      <rPr>
        <sz val="12"/>
        <color theme="1"/>
        <rFont val="Calibri"/>
        <family val="2"/>
      </rPr>
      <t>73-93</t>
    </r>
    <r>
      <rPr>
        <sz val="12"/>
        <color theme="1"/>
        <rFont val="新細明體"/>
        <family val="1"/>
        <charset val="136"/>
      </rPr>
      <t>。</t>
    </r>
  </si>
  <si>
    <r>
      <rPr>
        <sz val="12"/>
        <color theme="1"/>
        <rFont val="新細明體"/>
        <family val="1"/>
        <charset val="136"/>
      </rPr>
      <t>葬於泰和元年十二月九日</t>
    </r>
    <r>
      <rPr>
        <sz val="12"/>
        <color theme="1"/>
        <rFont val="Calibri"/>
        <family val="2"/>
      </rPr>
      <t>(</t>
    </r>
    <r>
      <rPr>
        <sz val="12"/>
        <color theme="1"/>
        <rFont val="新細明體"/>
        <family val="1"/>
        <charset val="136"/>
      </rPr>
      <t>元忠</t>
    </r>
    <r>
      <rPr>
        <sz val="12"/>
        <color theme="1"/>
        <rFont val="Calibri"/>
        <family val="2"/>
      </rPr>
      <t>)</t>
    </r>
    <r>
      <rPr>
        <sz val="12"/>
        <color theme="1"/>
        <rFont val="新細明體"/>
        <family val="1"/>
        <charset val="136"/>
      </rPr>
      <t>、葬於大安元年五月十七日</t>
    </r>
    <r>
      <rPr>
        <sz val="12"/>
        <color theme="1"/>
        <rFont val="Calibri"/>
        <family val="2"/>
      </rPr>
      <t>(</t>
    </r>
    <r>
      <rPr>
        <sz val="12"/>
        <color theme="1"/>
        <rFont val="新細明體"/>
        <family val="1"/>
        <charset val="136"/>
      </rPr>
      <t>完顏氏</t>
    </r>
    <r>
      <rPr>
        <sz val="12"/>
        <color theme="1"/>
        <rFont val="Calibri"/>
        <family val="2"/>
      </rPr>
      <t>)</t>
    </r>
  </si>
  <si>
    <t>1202; 1209</t>
  </si>
  <si>
    <r>
      <rPr>
        <sz val="12"/>
        <color theme="1"/>
        <rFont val="新細明體"/>
        <family val="1"/>
        <charset val="136"/>
      </rPr>
      <t>烏古論元忠、完顏氏</t>
    </r>
  </si>
  <si>
    <r>
      <t>1139-1201(63)(</t>
    </r>
    <r>
      <rPr>
        <sz val="12"/>
        <color theme="1"/>
        <rFont val="新細明體"/>
        <family val="1"/>
        <charset val="136"/>
      </rPr>
      <t>元忠</t>
    </r>
    <r>
      <rPr>
        <sz val="12"/>
        <color theme="1"/>
        <rFont val="Calibri"/>
        <family val="2"/>
      </rPr>
      <t>)</t>
    </r>
    <r>
      <rPr>
        <sz val="12"/>
        <color theme="1"/>
        <rFont val="新細明體"/>
        <family val="1"/>
        <charset val="136"/>
      </rPr>
      <t>、</t>
    </r>
    <r>
      <rPr>
        <sz val="12"/>
        <color theme="1"/>
        <rFont val="Calibri"/>
        <family val="2"/>
      </rPr>
      <t>1140-1209(70)(</t>
    </r>
    <r>
      <rPr>
        <sz val="12"/>
        <color theme="1"/>
        <rFont val="新細明體"/>
        <family val="1"/>
        <charset val="136"/>
      </rPr>
      <t>完顏氏</t>
    </r>
    <r>
      <rPr>
        <sz val="12"/>
        <color theme="1"/>
        <rFont val="Calibri"/>
        <family val="2"/>
      </rPr>
      <t>)</t>
    </r>
  </si>
  <si>
    <r>
      <rPr>
        <sz val="12"/>
        <color theme="1"/>
        <rFont val="新細明體"/>
        <family val="1"/>
        <charset val="136"/>
      </rPr>
      <t>烏古論家族墓地、烏古論窩論</t>
    </r>
    <r>
      <rPr>
        <sz val="12"/>
        <color theme="1"/>
        <rFont val="Calibri"/>
        <family val="2"/>
      </rPr>
      <t>(</t>
    </r>
    <r>
      <rPr>
        <sz val="12"/>
        <color theme="1"/>
        <rFont val="新細明體"/>
        <family val="1"/>
        <charset val="136"/>
      </rPr>
      <t>元忠之父，</t>
    </r>
    <r>
      <rPr>
        <sz val="12"/>
        <color theme="1"/>
        <rFont val="Calibri"/>
        <family val="2"/>
      </rPr>
      <t>T7342)</t>
    </r>
    <r>
      <rPr>
        <sz val="12"/>
        <color theme="1"/>
        <rFont val="新細明體"/>
        <family val="1"/>
        <charset val="136"/>
      </rPr>
      <t>、金世宗</t>
    </r>
    <r>
      <rPr>
        <sz val="12"/>
        <color theme="1"/>
        <rFont val="Calibri"/>
        <family val="2"/>
      </rPr>
      <t>(</t>
    </r>
    <r>
      <rPr>
        <sz val="12"/>
        <color theme="1"/>
        <rFont val="新細明體"/>
        <family val="1"/>
        <charset val="136"/>
      </rPr>
      <t>完顏氏之父，</t>
    </r>
    <r>
      <rPr>
        <sz val="12"/>
        <color theme="1"/>
        <rFont val="Calibri"/>
        <family val="2"/>
      </rPr>
      <t>T4967)</t>
    </r>
  </si>
  <si>
    <r>
      <rPr>
        <sz val="12"/>
        <color theme="1"/>
        <rFont val="新細明體"/>
        <family val="1"/>
        <charset val="136"/>
      </rPr>
      <t>圭首石墓碑附梯形碑座「世宗皇帝長女皇姐魯國大長公主墓」</t>
    </r>
    <r>
      <rPr>
        <sz val="12"/>
        <color theme="1"/>
        <rFont val="Calibri"/>
        <family val="2"/>
      </rPr>
      <t>1</t>
    </r>
    <r>
      <rPr>
        <sz val="12"/>
        <color theme="1"/>
        <rFont val="新細明體"/>
        <family val="1"/>
        <charset val="136"/>
      </rPr>
      <t>、漢白玉方形石墓誌並蓋「大金故開府右丞相判彰德尹駙馬都尉任國簡定公墓誌銘」</t>
    </r>
    <r>
      <rPr>
        <sz val="12"/>
        <color theme="1"/>
        <rFont val="Calibri"/>
        <family val="2"/>
      </rPr>
      <t>1</t>
    </r>
    <r>
      <rPr>
        <sz val="12"/>
        <color theme="1"/>
        <rFont val="新細明體"/>
        <family val="1"/>
        <charset val="136"/>
      </rPr>
      <t>、漢白玉方形石墓誌並蓋「大金故魯國大長公主墓誌銘」</t>
    </r>
    <r>
      <rPr>
        <sz val="12"/>
        <color theme="1"/>
        <rFont val="Calibri"/>
        <family val="2"/>
      </rPr>
      <t>1</t>
    </r>
  </si>
  <si>
    <r>
      <rPr>
        <sz val="12"/>
        <color theme="1"/>
        <rFont val="新細明體"/>
        <family val="1"/>
        <charset val="136"/>
      </rPr>
      <t>開府右丞相判彰德尹駙馬都尉任國簡定公、世宗皇帝長女皇姐魯國大長公主</t>
    </r>
  </si>
  <si>
    <r>
      <rPr>
        <sz val="12"/>
        <color theme="1"/>
        <rFont val="新細明體"/>
        <family val="1"/>
        <charset val="136"/>
      </rPr>
      <t>卒於泰和三年，葬於泰和四年</t>
    </r>
  </si>
  <si>
    <t>1130-1203(74)</t>
  </si>
  <si>
    <r>
      <rPr>
        <sz val="12"/>
        <color theme="1"/>
        <rFont val="新細明體"/>
        <family val="1"/>
        <charset val="136"/>
      </rPr>
      <t>青石墓誌「東平縣君韓氏墓誌銘」</t>
    </r>
  </si>
  <si>
    <r>
      <rPr>
        <sz val="12"/>
        <color theme="1"/>
        <rFont val="新細明體"/>
        <family val="1"/>
        <charset val="136"/>
      </rPr>
      <t>東平縣君</t>
    </r>
  </si>
  <si>
    <r>
      <rPr>
        <sz val="12"/>
        <color theme="1"/>
        <rFont val="新細明體"/>
        <family val="1"/>
        <charset val="136"/>
      </rPr>
      <t>天津市薊州區大雲泉寺</t>
    </r>
    <r>
      <rPr>
        <sz val="12"/>
        <color theme="1"/>
        <rFont val="Calibri"/>
        <family val="2"/>
      </rPr>
      <t>M2</t>
    </r>
  </si>
  <si>
    <r>
      <rPr>
        <sz val="12"/>
        <color theme="1"/>
        <rFont val="新細明體"/>
        <family val="1"/>
        <charset val="136"/>
      </rPr>
      <t>金代</t>
    </r>
  </si>
  <si>
    <r>
      <rPr>
        <sz val="12"/>
        <color theme="1"/>
        <rFont val="新細明體"/>
        <family val="1"/>
        <charset val="136"/>
      </rPr>
      <t>墓誌</t>
    </r>
    <r>
      <rPr>
        <sz val="12"/>
        <color theme="1"/>
        <rFont val="Calibri"/>
        <family val="2"/>
      </rPr>
      <t>1(</t>
    </r>
    <r>
      <rPr>
        <sz val="12"/>
        <color theme="1"/>
        <rFont val="新細明體"/>
        <family val="1"/>
        <charset val="136"/>
      </rPr>
      <t>上有「大金」、「中書令」等文字</t>
    </r>
    <r>
      <rPr>
        <sz val="12"/>
        <color theme="1"/>
        <rFont val="Calibri"/>
        <family val="2"/>
      </rPr>
      <t>)</t>
    </r>
  </si>
  <si>
    <r>
      <rPr>
        <sz val="12"/>
        <color theme="1"/>
        <rFont val="新細明體"/>
        <family val="1"/>
        <charset val="136"/>
      </rPr>
      <t>中書令</t>
    </r>
  </si>
  <si>
    <r>
      <rPr>
        <sz val="12"/>
        <color theme="1"/>
        <rFont val="新細明體"/>
        <family val="1"/>
        <charset val="136"/>
      </rPr>
      <t>天津市文化遺產保護中心、薊州區文物保管所，〈天津薊州區大雲泉寺發現的遼金墓葬〉，《文物春秋》，</t>
    </r>
    <r>
      <rPr>
        <sz val="12"/>
        <color theme="1"/>
        <rFont val="Calibri"/>
        <family val="2"/>
      </rPr>
      <t>2022</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37-45</t>
    </r>
    <r>
      <rPr>
        <sz val="12"/>
        <color theme="1"/>
        <rFont val="新細明體"/>
        <family val="1"/>
        <charset val="136"/>
      </rPr>
      <t>。</t>
    </r>
  </si>
  <si>
    <r>
      <rPr>
        <sz val="12"/>
        <color theme="1"/>
        <rFont val="新細明體"/>
        <family val="1"/>
        <charset val="136"/>
      </rPr>
      <t>山西省晉城市經濟開發區郝匠社區怡鳳小區</t>
    </r>
    <r>
      <rPr>
        <sz val="12"/>
        <color theme="1"/>
        <rFont val="Calibri"/>
        <family val="2"/>
      </rPr>
      <t>M1</t>
    </r>
  </si>
  <si>
    <r>
      <rPr>
        <sz val="12"/>
        <color theme="1"/>
        <rFont val="新細明體"/>
        <family val="1"/>
        <charset val="136"/>
      </rPr>
      <t>葬於大定十七年</t>
    </r>
  </si>
  <si>
    <r>
      <rPr>
        <sz val="12"/>
        <color theme="1"/>
        <rFont val="新細明體"/>
        <family val="1"/>
        <charset val="136"/>
      </rPr>
      <t>郭永堅、田氏</t>
    </r>
  </si>
  <si>
    <r>
      <t>1123-1176(54)(</t>
    </r>
    <r>
      <rPr>
        <sz val="12"/>
        <color theme="1"/>
        <rFont val="新細明體"/>
        <family val="1"/>
        <charset val="136"/>
      </rPr>
      <t>男</t>
    </r>
    <r>
      <rPr>
        <sz val="12"/>
        <color theme="1"/>
        <rFont val="Calibri"/>
        <family val="2"/>
      </rPr>
      <t>)</t>
    </r>
    <r>
      <rPr>
        <sz val="12"/>
        <color theme="1"/>
        <rFont val="新細明體"/>
        <family val="1"/>
        <charset val="136"/>
      </rPr>
      <t>、</t>
    </r>
    <r>
      <rPr>
        <sz val="12"/>
        <color theme="1"/>
        <rFont val="Calibri"/>
        <family val="2"/>
      </rPr>
      <t>?-1177(</t>
    </r>
    <r>
      <rPr>
        <sz val="12"/>
        <color theme="1"/>
        <rFont val="新細明體"/>
        <family val="1"/>
        <charset val="136"/>
      </rPr>
      <t>女</t>
    </r>
    <r>
      <rPr>
        <sz val="12"/>
        <color theme="1"/>
        <rFont val="Calibri"/>
        <family val="2"/>
      </rPr>
      <t>)</t>
    </r>
  </si>
  <si>
    <r>
      <rPr>
        <sz val="12"/>
        <color theme="1"/>
        <rFont val="新細明體"/>
        <family val="1"/>
        <charset val="136"/>
      </rPr>
      <t>石墓誌「故郭公墓誌銘」</t>
    </r>
    <r>
      <rPr>
        <sz val="12"/>
        <color theme="1"/>
        <rFont val="Calibri"/>
        <family val="2"/>
      </rPr>
      <t>1</t>
    </r>
  </si>
  <si>
    <r>
      <rPr>
        <sz val="12"/>
        <color theme="1"/>
        <rFont val="新細明體"/>
        <family val="1"/>
        <charset val="136"/>
      </rPr>
      <t>山西博物院、晉城市文物研究所，〈山西省晉城市郝匠</t>
    </r>
    <r>
      <rPr>
        <sz val="12"/>
        <color theme="1"/>
        <rFont val="Calibri"/>
        <family val="2"/>
      </rPr>
      <t>M1</t>
    </r>
    <r>
      <rPr>
        <sz val="12"/>
        <color theme="1"/>
        <rFont val="新細明體"/>
        <family val="1"/>
        <charset val="136"/>
      </rPr>
      <t>發掘簡報〉，《文物季刊》，</t>
    </r>
    <r>
      <rPr>
        <sz val="12"/>
        <color theme="1"/>
        <rFont val="Calibri"/>
        <family val="2"/>
      </rPr>
      <t>2022</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74-85</t>
    </r>
    <r>
      <rPr>
        <sz val="12"/>
        <color theme="1"/>
        <rFont val="新細明體"/>
        <family val="1"/>
        <charset val="136"/>
      </rPr>
      <t>。</t>
    </r>
  </si>
  <si>
    <r>
      <rPr>
        <sz val="12"/>
        <color theme="1"/>
        <rFont val="新細明體"/>
        <family val="1"/>
        <charset val="136"/>
      </rPr>
      <t>遼寧省阜新蒙古族自治縣沙拉鄉哈巴氣村</t>
    </r>
  </si>
  <si>
    <r>
      <rPr>
        <sz val="12"/>
        <color theme="1"/>
        <rFont val="新細明體"/>
        <family val="1"/>
        <charset val="136"/>
      </rPr>
      <t>葬於金代貞元三年四月二十一日</t>
    </r>
  </si>
  <si>
    <r>
      <rPr>
        <sz val="12"/>
        <color theme="1"/>
        <rFont val="新細明體"/>
        <family val="1"/>
        <charset val="136"/>
      </rPr>
      <t>齊姓，名不詳、石氏</t>
    </r>
  </si>
  <si>
    <r>
      <t>1076-1152(77)</t>
    </r>
    <r>
      <rPr>
        <sz val="12"/>
        <color theme="1"/>
        <rFont val="新細明體"/>
        <family val="1"/>
        <charset val="136"/>
      </rPr>
      <t>、</t>
    </r>
    <r>
      <rPr>
        <sz val="12"/>
        <color theme="1"/>
        <rFont val="Calibri"/>
        <family val="2"/>
      </rPr>
      <t>1097-1155(59)</t>
    </r>
  </si>
  <si>
    <r>
      <rPr>
        <sz val="12"/>
        <color theme="1"/>
        <rFont val="新細明體"/>
        <family val="1"/>
        <charset val="136"/>
      </rPr>
      <t>灰沙岩質墓誌「光祿大夫齊公汝南郡夫人石氏墓誌銘」</t>
    </r>
    <r>
      <rPr>
        <sz val="12"/>
        <color theme="1"/>
        <rFont val="Calibri"/>
        <family val="2"/>
      </rPr>
      <t>1</t>
    </r>
  </si>
  <si>
    <r>
      <rPr>
        <sz val="12"/>
        <color theme="1"/>
        <rFont val="新細明體"/>
        <family val="1"/>
        <charset val="136"/>
      </rPr>
      <t>光祿大夫、汝南郡夫人</t>
    </r>
  </si>
  <si>
    <r>
      <rPr>
        <sz val="12"/>
        <color theme="1"/>
        <rFont val="新細明體"/>
        <family val="1"/>
        <charset val="136"/>
      </rPr>
      <t>郭添剛、崔嵩、王義，〈遼寧阜新發現金代石氏墓誌〉，《遼寧省博物館館刊》，</t>
    </r>
    <r>
      <rPr>
        <sz val="12"/>
        <color theme="1"/>
        <rFont val="Calibri"/>
        <family val="2"/>
      </rPr>
      <t>5</t>
    </r>
    <r>
      <rPr>
        <sz val="12"/>
        <color theme="1"/>
        <rFont val="新細明體"/>
        <family val="1"/>
        <charset val="136"/>
      </rPr>
      <t>，</t>
    </r>
    <r>
      <rPr>
        <sz val="12"/>
        <color theme="1"/>
        <rFont val="Calibri"/>
        <family val="2"/>
      </rPr>
      <t>2010</t>
    </r>
    <r>
      <rPr>
        <sz val="12"/>
        <color theme="1"/>
        <rFont val="新細明體"/>
        <family val="1"/>
        <charset val="136"/>
      </rPr>
      <t>年，頁</t>
    </r>
    <r>
      <rPr>
        <sz val="12"/>
        <color theme="1"/>
        <rFont val="Calibri"/>
        <family val="2"/>
      </rPr>
      <t>224-229</t>
    </r>
    <r>
      <rPr>
        <sz val="12"/>
        <color theme="1"/>
        <rFont val="新細明體"/>
        <family val="1"/>
        <charset val="136"/>
      </rPr>
      <t>。</t>
    </r>
  </si>
  <si>
    <r>
      <rPr>
        <sz val="12"/>
        <color theme="1"/>
        <rFont val="新細明體"/>
        <family val="1"/>
        <charset val="136"/>
      </rPr>
      <t>遼寧省北票市黑城子鎮和尚溝村沙金溝屯</t>
    </r>
  </si>
  <si>
    <r>
      <rPr>
        <sz val="12"/>
        <color theme="1"/>
        <rFont val="新細明體"/>
        <family val="1"/>
        <charset val="136"/>
      </rPr>
      <t>葬於金代正隆元年八月四日</t>
    </r>
  </si>
  <si>
    <r>
      <rPr>
        <sz val="12"/>
        <color theme="1"/>
        <rFont val="新細明體"/>
        <family val="1"/>
        <charset val="136"/>
      </rPr>
      <t>張雄</t>
    </r>
  </si>
  <si>
    <t>1071-1129(59)</t>
  </si>
  <si>
    <r>
      <rPr>
        <sz val="12"/>
        <color theme="1"/>
        <rFont val="新細明體"/>
        <family val="1"/>
        <charset val="136"/>
      </rPr>
      <t>青砂石質方首圭形墓誌「金故少監張公墓誌」</t>
    </r>
    <r>
      <rPr>
        <sz val="12"/>
        <color theme="1"/>
        <rFont val="Calibri"/>
        <family val="2"/>
      </rPr>
      <t>1</t>
    </r>
  </si>
  <si>
    <r>
      <rPr>
        <sz val="12"/>
        <color theme="1"/>
        <rFont val="新細明體"/>
        <family val="1"/>
        <charset val="136"/>
      </rPr>
      <t>少府少監</t>
    </r>
  </si>
  <si>
    <r>
      <rPr>
        <sz val="12"/>
        <color theme="1"/>
        <rFont val="新細明體"/>
        <family val="1"/>
        <charset val="136"/>
      </rPr>
      <t>陳金梅，〈淺釋遼寧北票出土的四方金元墓碑〉，《遼寧省博物館館刊》，</t>
    </r>
    <r>
      <rPr>
        <sz val="12"/>
        <color theme="1"/>
        <rFont val="Calibri"/>
        <family val="2"/>
      </rPr>
      <t>4</t>
    </r>
    <r>
      <rPr>
        <sz val="12"/>
        <color theme="1"/>
        <rFont val="新細明體"/>
        <family val="1"/>
        <charset val="136"/>
      </rPr>
      <t>，</t>
    </r>
    <r>
      <rPr>
        <sz val="12"/>
        <color theme="1"/>
        <rFont val="Calibri"/>
        <family val="2"/>
      </rPr>
      <t>2009</t>
    </r>
    <r>
      <rPr>
        <sz val="12"/>
        <color theme="1"/>
        <rFont val="新細明體"/>
        <family val="1"/>
        <charset val="136"/>
      </rPr>
      <t>年，頁</t>
    </r>
    <r>
      <rPr>
        <sz val="12"/>
        <color theme="1"/>
        <rFont val="Calibri"/>
        <family val="2"/>
      </rPr>
      <t>134-138</t>
    </r>
    <r>
      <rPr>
        <sz val="12"/>
        <color theme="1"/>
        <rFont val="新細明體"/>
        <family val="1"/>
        <charset val="136"/>
      </rPr>
      <t>。</t>
    </r>
  </si>
  <si>
    <r>
      <rPr>
        <sz val="12"/>
        <color theme="1"/>
        <rFont val="新細明體"/>
        <family val="1"/>
        <charset val="136"/>
      </rPr>
      <t>安徽省合肥市東郊大興集</t>
    </r>
    <r>
      <rPr>
        <sz val="12"/>
        <color theme="1"/>
        <rFont val="Calibri"/>
        <family val="2"/>
      </rPr>
      <t>M7</t>
    </r>
  </si>
  <si>
    <r>
      <rPr>
        <sz val="12"/>
        <color theme="1"/>
        <rFont val="新細明體"/>
        <family val="1"/>
        <charset val="136"/>
      </rPr>
      <t>葬於崇寧二年</t>
    </r>
  </si>
  <si>
    <r>
      <rPr>
        <sz val="12"/>
        <color theme="1"/>
        <rFont val="新細明體"/>
        <family val="1"/>
        <charset val="136"/>
      </rPr>
      <t>包繶</t>
    </r>
    <r>
      <rPr>
        <sz val="12"/>
        <color theme="1"/>
        <rFont val="Calibri"/>
        <family val="2"/>
      </rPr>
      <t>(</t>
    </r>
    <r>
      <rPr>
        <sz val="12"/>
        <color theme="1"/>
        <rFont val="新細明體"/>
        <family val="1"/>
        <charset val="136"/>
      </rPr>
      <t>北</t>
    </r>
    <r>
      <rPr>
        <sz val="12"/>
        <color theme="1"/>
        <rFont val="Calibri"/>
        <family val="2"/>
      </rPr>
      <t>)</t>
    </r>
    <r>
      <rPr>
        <sz val="12"/>
        <color theme="1"/>
        <rFont val="新細明體"/>
        <family val="1"/>
        <charset val="136"/>
      </rPr>
      <t>、崔氏</t>
    </r>
    <r>
      <rPr>
        <sz val="12"/>
        <color theme="1"/>
        <rFont val="Calibri"/>
        <family val="2"/>
      </rPr>
      <t>(</t>
    </r>
    <r>
      <rPr>
        <sz val="12"/>
        <color theme="1"/>
        <rFont val="新細明體"/>
        <family val="1"/>
        <charset val="136"/>
      </rPr>
      <t>南</t>
    </r>
    <r>
      <rPr>
        <sz val="12"/>
        <color theme="1"/>
        <rFont val="Calibri"/>
        <family val="2"/>
      </rPr>
      <t>)</t>
    </r>
  </si>
  <si>
    <r>
      <t>1033-1053</t>
    </r>
    <r>
      <rPr>
        <sz val="12"/>
        <color theme="1"/>
        <rFont val="新細明體"/>
        <family val="1"/>
        <charset val="136"/>
      </rPr>
      <t>、</t>
    </r>
    <r>
      <rPr>
        <sz val="12"/>
        <color theme="1"/>
        <rFont val="Calibri"/>
        <family val="2"/>
      </rPr>
      <t>1033-1094(62)</t>
    </r>
  </si>
  <si>
    <r>
      <rPr>
        <sz val="12"/>
        <color theme="1"/>
        <rFont val="新細明體"/>
        <family val="1"/>
        <charset val="136"/>
      </rPr>
      <t>包拯家族墓地</t>
    </r>
  </si>
  <si>
    <r>
      <rPr>
        <sz val="12"/>
        <color theme="1"/>
        <rFont val="新細明體"/>
        <family val="1"/>
        <charset val="136"/>
      </rPr>
      <t>石質墓誌「宋節婦永嘉郡君崔氏墓誌銘」</t>
    </r>
    <r>
      <rPr>
        <sz val="12"/>
        <color theme="1"/>
        <rFont val="Calibri"/>
        <family val="2"/>
      </rPr>
      <t>1</t>
    </r>
  </si>
  <si>
    <r>
      <rPr>
        <sz val="12"/>
        <color theme="1"/>
        <rFont val="新細明體"/>
        <family val="1"/>
        <charset val="136"/>
      </rPr>
      <t>太常寺太祝</t>
    </r>
    <r>
      <rPr>
        <sz val="12"/>
        <color theme="1"/>
        <rFont val="Calibri"/>
        <family val="2"/>
      </rPr>
      <t>(</t>
    </r>
    <r>
      <rPr>
        <sz val="12"/>
        <color theme="1"/>
        <rFont val="新細明體"/>
        <family val="1"/>
        <charset val="136"/>
      </rPr>
      <t>包臆</t>
    </r>
    <r>
      <rPr>
        <sz val="12"/>
        <color theme="1"/>
        <rFont val="Calibri"/>
        <family val="2"/>
      </rPr>
      <t>)</t>
    </r>
    <r>
      <rPr>
        <sz val="12"/>
        <color theme="1"/>
        <rFont val="新細明體"/>
        <family val="1"/>
        <charset val="136"/>
      </rPr>
      <t>、節婦永嘉郡君</t>
    </r>
    <r>
      <rPr>
        <sz val="12"/>
        <color theme="1"/>
        <rFont val="Calibri"/>
        <family val="2"/>
      </rPr>
      <t>(</t>
    </r>
    <r>
      <rPr>
        <sz val="12"/>
        <color theme="1"/>
        <rFont val="新細明體"/>
        <family val="1"/>
        <charset val="136"/>
      </rPr>
      <t>崔氏</t>
    </r>
    <r>
      <rPr>
        <sz val="12"/>
        <color theme="1"/>
        <rFont val="Calibri"/>
        <family val="2"/>
      </rPr>
      <t>)</t>
    </r>
  </si>
  <si>
    <r>
      <rPr>
        <sz val="12"/>
        <color theme="1"/>
        <rFont val="新細明體"/>
        <family val="1"/>
        <charset val="136"/>
      </rPr>
      <t>安徽省博物館，〈合肥東郊大興集北宋包拯家族墓群發掘報告〉，收入《文物資料叢刊》，第</t>
    </r>
    <r>
      <rPr>
        <sz val="12"/>
        <color theme="1"/>
        <rFont val="Calibri"/>
        <family val="2"/>
      </rPr>
      <t>3</t>
    </r>
    <r>
      <rPr>
        <sz val="12"/>
        <color theme="1"/>
        <rFont val="新細明體"/>
        <family val="1"/>
        <charset val="136"/>
      </rPr>
      <t>期。北京：文物出版社，</t>
    </r>
    <r>
      <rPr>
        <sz val="12"/>
        <color theme="1"/>
        <rFont val="Calibri"/>
        <family val="2"/>
      </rPr>
      <t>1980</t>
    </r>
    <r>
      <rPr>
        <sz val="12"/>
        <color theme="1"/>
        <rFont val="新細明體"/>
        <family val="1"/>
        <charset val="136"/>
      </rPr>
      <t>，頁</t>
    </r>
    <r>
      <rPr>
        <sz val="12"/>
        <color theme="1"/>
        <rFont val="Calibri"/>
        <family val="2"/>
      </rPr>
      <t>154-178</t>
    </r>
    <r>
      <rPr>
        <sz val="12"/>
        <color theme="1"/>
        <rFont val="新細明體"/>
        <family val="1"/>
        <charset val="136"/>
      </rPr>
      <t>。</t>
    </r>
  </si>
  <si>
    <r>
      <rPr>
        <sz val="12"/>
        <color theme="1"/>
        <rFont val="新細明體"/>
        <family val="1"/>
        <charset val="136"/>
      </rPr>
      <t>安徽省合肥市東郊大興集</t>
    </r>
    <r>
      <rPr>
        <sz val="12"/>
        <color theme="1"/>
        <rFont val="Calibri"/>
        <family val="2"/>
      </rPr>
      <t>M5</t>
    </r>
  </si>
  <si>
    <r>
      <rPr>
        <sz val="12"/>
        <color theme="1"/>
        <rFont val="新細明體"/>
        <family val="1"/>
        <charset val="136"/>
      </rPr>
      <t>葬於政和六年</t>
    </r>
  </si>
  <si>
    <r>
      <rPr>
        <sz val="12"/>
        <color theme="1"/>
        <rFont val="新細明體"/>
        <family val="1"/>
        <charset val="136"/>
      </rPr>
      <t>包綬</t>
    </r>
    <r>
      <rPr>
        <sz val="12"/>
        <color theme="1"/>
        <rFont val="Calibri"/>
        <family val="2"/>
      </rPr>
      <t>(</t>
    </r>
    <r>
      <rPr>
        <sz val="12"/>
        <color theme="1"/>
        <rFont val="新細明體"/>
        <family val="1"/>
        <charset val="136"/>
      </rPr>
      <t>西</t>
    </r>
    <r>
      <rPr>
        <sz val="12"/>
        <color theme="1"/>
        <rFont val="Calibri"/>
        <family val="2"/>
      </rPr>
      <t>)</t>
    </r>
    <r>
      <rPr>
        <sz val="12"/>
        <color theme="1"/>
        <rFont val="新細明體"/>
        <family val="1"/>
        <charset val="136"/>
      </rPr>
      <t>、文氏</t>
    </r>
    <r>
      <rPr>
        <sz val="12"/>
        <color theme="1"/>
        <rFont val="Calibri"/>
        <family val="2"/>
      </rPr>
      <t>(</t>
    </r>
    <r>
      <rPr>
        <sz val="12"/>
        <color theme="1"/>
        <rFont val="新細明體"/>
        <family val="1"/>
        <charset val="136"/>
      </rPr>
      <t>東</t>
    </r>
    <r>
      <rPr>
        <sz val="12"/>
        <color theme="1"/>
        <rFont val="Calibri"/>
        <family val="2"/>
      </rPr>
      <t>)</t>
    </r>
  </si>
  <si>
    <r>
      <t>1057-1105(</t>
    </r>
    <r>
      <rPr>
        <sz val="12"/>
        <color theme="1"/>
        <rFont val="新細明體"/>
        <family val="1"/>
        <charset val="136"/>
      </rPr>
      <t>包綬</t>
    </r>
    <r>
      <rPr>
        <sz val="12"/>
        <color theme="1"/>
        <rFont val="Calibri"/>
        <family val="2"/>
      </rPr>
      <t>)</t>
    </r>
    <r>
      <rPr>
        <sz val="12"/>
        <color theme="1"/>
        <rFont val="新細明體"/>
        <family val="1"/>
        <charset val="136"/>
      </rPr>
      <t>、</t>
    </r>
    <r>
      <rPr>
        <sz val="12"/>
        <color theme="1"/>
        <rFont val="Calibri"/>
        <family val="2"/>
      </rPr>
      <t>?-1102(</t>
    </r>
    <r>
      <rPr>
        <sz val="12"/>
        <color theme="1"/>
        <rFont val="新細明體"/>
        <family val="1"/>
        <charset val="136"/>
      </rPr>
      <t>文氏</t>
    </r>
    <r>
      <rPr>
        <sz val="12"/>
        <color theme="1"/>
        <rFont val="Calibri"/>
        <family val="2"/>
      </rPr>
      <t>)</t>
    </r>
  </si>
  <si>
    <r>
      <rPr>
        <sz val="12"/>
        <color theme="1"/>
        <rFont val="新細明體"/>
        <family val="1"/>
        <charset val="136"/>
      </rPr>
      <t>石質墓誌並蓋「宋朝奉郎包公墓誌銘」</t>
    </r>
    <r>
      <rPr>
        <sz val="12"/>
        <color theme="1"/>
        <rFont val="Calibri"/>
        <family val="2"/>
      </rPr>
      <t>1</t>
    </r>
    <r>
      <rPr>
        <sz val="12"/>
        <color theme="1"/>
        <rFont val="新細明體"/>
        <family val="1"/>
        <charset val="136"/>
      </rPr>
      <t>、石質墓誌並蓋「宋蓬萊縣君平陽文氏墓誌銘」</t>
    </r>
    <r>
      <rPr>
        <sz val="12"/>
        <color theme="1"/>
        <rFont val="Calibri"/>
        <family val="2"/>
      </rPr>
      <t>1</t>
    </r>
  </si>
  <si>
    <r>
      <rPr>
        <sz val="12"/>
        <color theme="1"/>
        <rFont val="新細明體"/>
        <family val="1"/>
        <charset val="136"/>
      </rPr>
      <t>朝奉郎、蓬萊縣君</t>
    </r>
  </si>
  <si>
    <r>
      <rPr>
        <sz val="12"/>
        <color theme="1"/>
        <rFont val="新細明體"/>
        <family val="1"/>
        <charset val="136"/>
      </rPr>
      <t>安徽省合肥市東郊大興集</t>
    </r>
    <r>
      <rPr>
        <sz val="12"/>
        <color theme="1"/>
        <rFont val="Calibri"/>
        <family val="2"/>
      </rPr>
      <t>M4</t>
    </r>
  </si>
  <si>
    <r>
      <rPr>
        <sz val="12"/>
        <color theme="1"/>
        <rFont val="新細明體"/>
        <family val="1"/>
        <charset val="136"/>
      </rPr>
      <t>葬於宣和二年</t>
    </r>
  </si>
  <si>
    <r>
      <rPr>
        <sz val="12"/>
        <color theme="1"/>
        <rFont val="新細明體"/>
        <family val="1"/>
        <charset val="136"/>
      </rPr>
      <t>包永年</t>
    </r>
  </si>
  <si>
    <t>1079-1120</t>
  </si>
  <si>
    <r>
      <rPr>
        <sz val="12"/>
        <color theme="1"/>
        <rFont val="新細明體"/>
        <family val="1"/>
        <charset val="136"/>
      </rPr>
      <t>石質墓誌「宋宣教郎包公墓銘」</t>
    </r>
    <r>
      <rPr>
        <sz val="12"/>
        <color theme="1"/>
        <rFont val="Calibri"/>
        <family val="2"/>
      </rPr>
      <t>1</t>
    </r>
  </si>
  <si>
    <r>
      <rPr>
        <sz val="12"/>
        <color theme="1"/>
        <rFont val="新細明體"/>
        <family val="1"/>
        <charset val="136"/>
      </rPr>
      <t>宣教郎</t>
    </r>
  </si>
  <si>
    <r>
      <rPr>
        <sz val="12"/>
        <color theme="1"/>
        <rFont val="新細明體"/>
        <family val="1"/>
        <charset val="136"/>
      </rPr>
      <t>安徽省望江縣城護城窯</t>
    </r>
  </si>
  <si>
    <r>
      <rPr>
        <sz val="12"/>
        <color theme="1"/>
        <rFont val="新細明體"/>
        <family val="1"/>
        <charset val="136"/>
      </rPr>
      <t>卒於嘉祐七年</t>
    </r>
    <r>
      <rPr>
        <sz val="12"/>
        <color theme="1"/>
        <rFont val="Calibri"/>
        <family val="2"/>
      </rPr>
      <t>4</t>
    </r>
    <r>
      <rPr>
        <sz val="12"/>
        <color theme="1"/>
        <rFont val="新細明體"/>
        <family val="1"/>
        <charset val="136"/>
      </rPr>
      <t>月</t>
    </r>
    <r>
      <rPr>
        <sz val="12"/>
        <color theme="1"/>
        <rFont val="Calibri"/>
        <family val="2"/>
      </rPr>
      <t>10</t>
    </r>
    <r>
      <rPr>
        <sz val="12"/>
        <color theme="1"/>
        <rFont val="新細明體"/>
        <family val="1"/>
        <charset val="136"/>
      </rPr>
      <t>日</t>
    </r>
  </si>
  <si>
    <t>?-1062</t>
  </si>
  <si>
    <r>
      <rPr>
        <sz val="12"/>
        <color theme="1"/>
        <rFont val="新細明體"/>
        <family val="1"/>
        <charset val="136"/>
      </rPr>
      <t>石質墓誌</t>
    </r>
    <r>
      <rPr>
        <sz val="12"/>
        <color theme="1"/>
        <rFont val="Calibri"/>
        <family val="2"/>
      </rPr>
      <t>1</t>
    </r>
  </si>
  <si>
    <r>
      <rPr>
        <sz val="12"/>
        <color theme="1"/>
        <rFont val="新細明體"/>
        <family val="1"/>
        <charset val="136"/>
      </rPr>
      <t>丈為商人</t>
    </r>
  </si>
  <si>
    <r>
      <rPr>
        <sz val="12"/>
        <color theme="1"/>
        <rFont val="新細明體"/>
        <family val="1"/>
        <charset val="136"/>
      </rPr>
      <t>程霽紅，〈安徽望江發現一座北宋墓〉，《考古》，</t>
    </r>
    <r>
      <rPr>
        <sz val="12"/>
        <color theme="1"/>
        <rFont val="Calibri"/>
        <family val="2"/>
      </rPr>
      <t>1993</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141-143</t>
    </r>
    <r>
      <rPr>
        <sz val="12"/>
        <color theme="1"/>
        <rFont val="新細明體"/>
        <family val="1"/>
        <charset val="136"/>
      </rPr>
      <t>。</t>
    </r>
    <r>
      <rPr>
        <sz val="12"/>
        <color theme="1"/>
        <rFont val="Calibri"/>
        <family val="2"/>
      </rPr>
      <t xml:space="preserve">; </t>
    </r>
    <r>
      <rPr>
        <sz val="12"/>
        <color theme="1"/>
        <rFont val="新細明體"/>
        <family val="1"/>
        <charset val="136"/>
      </rPr>
      <t>宋康年，〈安徽望江發現的瓷簫〉，《南方文物》，</t>
    </r>
    <r>
      <rPr>
        <sz val="12"/>
        <color theme="1"/>
        <rFont val="Calibri"/>
        <family val="2"/>
      </rPr>
      <t>1998</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123</t>
    </r>
    <r>
      <rPr>
        <sz val="12"/>
        <color theme="1"/>
        <rFont val="新細明體"/>
        <family val="1"/>
        <charset val="136"/>
      </rPr>
      <t>。</t>
    </r>
  </si>
  <si>
    <r>
      <rPr>
        <sz val="12"/>
        <color theme="1"/>
        <rFont val="新細明體"/>
        <family val="1"/>
        <charset val="136"/>
      </rPr>
      <t>安徽省宿松縣隘口公社洛士生產隊</t>
    </r>
  </si>
  <si>
    <r>
      <rPr>
        <sz val="12"/>
        <color theme="1"/>
        <rFont val="新細明體"/>
        <family val="1"/>
        <charset val="136"/>
      </rPr>
      <t>葬於元祐二年</t>
    </r>
  </si>
  <si>
    <r>
      <rPr>
        <sz val="12"/>
        <color theme="1"/>
        <rFont val="新細明體"/>
        <family val="1"/>
        <charset val="136"/>
      </rPr>
      <t>吳正臣</t>
    </r>
  </si>
  <si>
    <r>
      <rPr>
        <sz val="12"/>
        <color theme="1"/>
        <rFont val="新細明體"/>
        <family val="1"/>
        <charset val="136"/>
      </rPr>
      <t>石質墓誌</t>
    </r>
    <r>
      <rPr>
        <sz val="12"/>
        <color theme="1"/>
        <rFont val="Calibri"/>
        <family val="2"/>
      </rPr>
      <t>2</t>
    </r>
  </si>
  <si>
    <r>
      <rPr>
        <sz val="12"/>
        <color theme="1"/>
        <rFont val="新細明體"/>
        <family val="1"/>
        <charset val="136"/>
      </rPr>
      <t>地方管庫官吏</t>
    </r>
  </si>
  <si>
    <r>
      <rPr>
        <sz val="12"/>
        <color theme="1"/>
        <rFont val="新細明體"/>
        <family val="1"/>
        <charset val="136"/>
      </rPr>
      <t>宿松縣文化館，〈宿松縣宋墓出土一批文物〉，《文物》，</t>
    </r>
    <r>
      <rPr>
        <sz val="12"/>
        <color theme="1"/>
        <rFont val="Calibri"/>
        <family val="2"/>
      </rPr>
      <t>1965</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53-54</t>
    </r>
    <r>
      <rPr>
        <sz val="12"/>
        <color theme="1"/>
        <rFont val="新細明體"/>
        <family val="1"/>
        <charset val="136"/>
      </rPr>
      <t>。</t>
    </r>
  </si>
  <si>
    <r>
      <rPr>
        <sz val="12"/>
        <color theme="1"/>
        <rFont val="新細明體"/>
        <family val="1"/>
        <charset val="136"/>
      </rPr>
      <t>安徽省全椒下集鄉西石村（梅花壠古墓群範圍內）</t>
    </r>
  </si>
  <si>
    <r>
      <rPr>
        <sz val="12"/>
        <color theme="1"/>
        <rFont val="新細明體"/>
        <family val="1"/>
        <charset val="136"/>
      </rPr>
      <t>遷葬於元祐七年</t>
    </r>
  </si>
  <si>
    <r>
      <rPr>
        <sz val="12"/>
        <color theme="1"/>
        <rFont val="新細明體"/>
        <family val="1"/>
        <charset val="136"/>
      </rPr>
      <t>張之紇</t>
    </r>
  </si>
  <si>
    <r>
      <rPr>
        <sz val="12"/>
        <color theme="1"/>
        <rFont val="新細明體"/>
        <family val="1"/>
        <charset val="136"/>
      </rPr>
      <t>石質墓誌並蓋「宋全椒張氏子墓銘」</t>
    </r>
    <r>
      <rPr>
        <sz val="12"/>
        <color theme="1"/>
        <rFont val="Calibri"/>
        <family val="2"/>
      </rPr>
      <t>1</t>
    </r>
  </si>
  <si>
    <r>
      <rPr>
        <sz val="12"/>
        <color theme="1"/>
        <rFont val="新細明體"/>
        <family val="1"/>
        <charset val="136"/>
      </rPr>
      <t>左朝奉郎</t>
    </r>
  </si>
  <si>
    <r>
      <rPr>
        <sz val="12"/>
        <color theme="1"/>
        <rFont val="新細明體"/>
        <family val="1"/>
        <charset val="136"/>
      </rPr>
      <t>滁縣地區行署文化局、全椒縣文化局，〈安徽全椒西石北宋墓〉，《文物》，</t>
    </r>
    <r>
      <rPr>
        <sz val="12"/>
        <color theme="1"/>
        <rFont val="Calibri"/>
        <family val="2"/>
      </rPr>
      <t>1988</t>
    </r>
    <r>
      <rPr>
        <sz val="12"/>
        <color theme="1"/>
        <rFont val="新細明體"/>
        <family val="1"/>
        <charset val="136"/>
      </rPr>
      <t>年</t>
    </r>
    <r>
      <rPr>
        <sz val="12"/>
        <color theme="1"/>
        <rFont val="Calibri"/>
        <family val="2"/>
      </rPr>
      <t>11</t>
    </r>
    <r>
      <rPr>
        <sz val="12"/>
        <color theme="1"/>
        <rFont val="新細明體"/>
        <family val="1"/>
        <charset val="136"/>
      </rPr>
      <t>期，頁</t>
    </r>
    <r>
      <rPr>
        <sz val="12"/>
        <color theme="1"/>
        <rFont val="Calibri"/>
        <family val="2"/>
      </rPr>
      <t>66-71</t>
    </r>
    <r>
      <rPr>
        <sz val="12"/>
        <color theme="1"/>
        <rFont val="新細明體"/>
        <family val="1"/>
        <charset val="136"/>
      </rPr>
      <t>、</t>
    </r>
    <r>
      <rPr>
        <sz val="12"/>
        <color theme="1"/>
        <rFont val="Calibri"/>
        <family val="2"/>
      </rPr>
      <t>60</t>
    </r>
    <r>
      <rPr>
        <sz val="12"/>
        <color theme="1"/>
        <rFont val="新細明體"/>
        <family val="1"/>
        <charset val="136"/>
      </rPr>
      <t>。</t>
    </r>
  </si>
  <si>
    <r>
      <rPr>
        <sz val="12"/>
        <color theme="1"/>
        <rFont val="新細明體"/>
        <family val="1"/>
        <charset val="136"/>
      </rPr>
      <t>安徽省無為虹橋鄉</t>
    </r>
  </si>
  <si>
    <r>
      <rPr>
        <sz val="12"/>
        <color theme="1"/>
        <rFont val="新細明體"/>
        <family val="1"/>
        <charset val="136"/>
      </rPr>
      <t>大觀三年</t>
    </r>
  </si>
  <si>
    <r>
      <rPr>
        <sz val="12"/>
        <color theme="1"/>
        <rFont val="新細明體"/>
        <family val="1"/>
        <charset val="136"/>
      </rPr>
      <t>胡士宗</t>
    </r>
    <r>
      <rPr>
        <sz val="12"/>
        <color theme="1"/>
        <rFont val="Calibri"/>
        <family val="2"/>
      </rPr>
      <t>(</t>
    </r>
    <r>
      <rPr>
        <sz val="12"/>
        <color theme="1"/>
        <rFont val="新細明體"/>
        <family val="1"/>
        <charset val="136"/>
      </rPr>
      <t>西</t>
    </r>
    <r>
      <rPr>
        <sz val="12"/>
        <color theme="1"/>
        <rFont val="Calibri"/>
        <family val="2"/>
      </rPr>
      <t>)</t>
    </r>
    <r>
      <rPr>
        <sz val="12"/>
        <color theme="1"/>
        <rFont val="新細明體"/>
        <family val="1"/>
        <charset val="136"/>
      </rPr>
      <t>、曹氏</t>
    </r>
    <r>
      <rPr>
        <sz val="12"/>
        <color theme="1"/>
        <rFont val="Calibri"/>
        <family val="2"/>
      </rPr>
      <t>(</t>
    </r>
    <r>
      <rPr>
        <sz val="12"/>
        <color theme="1"/>
        <rFont val="新細明體"/>
        <family val="1"/>
        <charset val="136"/>
      </rPr>
      <t>東</t>
    </r>
    <r>
      <rPr>
        <sz val="12"/>
        <color theme="1"/>
        <rFont val="Calibri"/>
        <family val="2"/>
      </rPr>
      <t>)</t>
    </r>
  </si>
  <si>
    <r>
      <t>1037-1106(70)(</t>
    </r>
    <r>
      <rPr>
        <sz val="12"/>
        <color theme="1"/>
        <rFont val="新細明體"/>
        <family val="1"/>
        <charset val="136"/>
      </rPr>
      <t>胡士宗</t>
    </r>
    <r>
      <rPr>
        <sz val="12"/>
        <color theme="1"/>
        <rFont val="Calibri"/>
        <family val="2"/>
      </rPr>
      <t>)</t>
    </r>
    <r>
      <rPr>
        <sz val="12"/>
        <color theme="1"/>
        <rFont val="新細明體"/>
        <family val="1"/>
        <charset val="136"/>
      </rPr>
      <t>、</t>
    </r>
    <r>
      <rPr>
        <sz val="12"/>
        <color theme="1"/>
        <rFont val="Calibri"/>
        <family val="2"/>
      </rPr>
      <t>1034-1106(73)(</t>
    </r>
    <r>
      <rPr>
        <sz val="12"/>
        <color theme="1"/>
        <rFont val="新細明體"/>
        <family val="1"/>
        <charset val="136"/>
      </rPr>
      <t>曹氏</t>
    </r>
    <r>
      <rPr>
        <sz val="12"/>
        <color theme="1"/>
        <rFont val="Calibri"/>
        <family val="2"/>
      </rPr>
      <t>)</t>
    </r>
  </si>
  <si>
    <r>
      <rPr>
        <sz val="12"/>
        <color theme="1"/>
        <rFont val="新細明體"/>
        <family val="1"/>
        <charset val="136"/>
      </rPr>
      <t>石灰質墓誌並蓋「宋胡府君曹夫人墓銘」</t>
    </r>
    <r>
      <rPr>
        <sz val="12"/>
        <color theme="1"/>
        <rFont val="Calibri"/>
        <family val="2"/>
      </rPr>
      <t>1(</t>
    </r>
    <r>
      <rPr>
        <sz val="12"/>
        <color theme="1"/>
        <rFont val="新細明體"/>
        <family val="1"/>
        <charset val="136"/>
      </rPr>
      <t>西</t>
    </r>
    <r>
      <rPr>
        <sz val="12"/>
        <color theme="1"/>
        <rFont val="Calibri"/>
        <family val="2"/>
      </rPr>
      <t>)</t>
    </r>
  </si>
  <si>
    <r>
      <rPr>
        <sz val="12"/>
        <color theme="1"/>
        <rFont val="新細明體"/>
        <family val="1"/>
        <charset val="136"/>
      </rPr>
      <t>巢湖地區文物管理所，〈安徽省無為縣發現宋代石室墓〉，《文物》，</t>
    </r>
    <r>
      <rPr>
        <sz val="12"/>
        <color theme="1"/>
        <rFont val="Calibri"/>
        <family val="2"/>
      </rPr>
      <t>1987</t>
    </r>
    <r>
      <rPr>
        <sz val="12"/>
        <color theme="1"/>
        <rFont val="新細明體"/>
        <family val="1"/>
        <charset val="136"/>
      </rPr>
      <t>年</t>
    </r>
    <r>
      <rPr>
        <sz val="12"/>
        <color theme="1"/>
        <rFont val="Calibri"/>
        <family val="2"/>
      </rPr>
      <t>8</t>
    </r>
    <r>
      <rPr>
        <sz val="12"/>
        <color theme="1"/>
        <rFont val="新細明體"/>
        <family val="1"/>
        <charset val="136"/>
      </rPr>
      <t>期，頁</t>
    </r>
    <r>
      <rPr>
        <sz val="12"/>
        <color theme="1"/>
        <rFont val="Calibri"/>
        <family val="2"/>
      </rPr>
      <t>52-56</t>
    </r>
    <r>
      <rPr>
        <sz val="12"/>
        <color theme="1"/>
        <rFont val="新細明體"/>
        <family val="1"/>
        <charset val="136"/>
      </rPr>
      <t>。</t>
    </r>
    <r>
      <rPr>
        <sz val="12"/>
        <color theme="1"/>
        <rFont val="Calibri"/>
        <family val="2"/>
      </rPr>
      <t xml:space="preserve">; </t>
    </r>
    <r>
      <rPr>
        <sz val="12"/>
        <color theme="1"/>
        <rFont val="新細明體"/>
        <family val="1"/>
        <charset val="136"/>
      </rPr>
      <t>張宏明，〈安徽無為縣宋代胡士宗墓誌考釋〉，《東南文化》，</t>
    </r>
    <r>
      <rPr>
        <sz val="12"/>
        <color theme="1"/>
        <rFont val="Calibri"/>
        <family val="2"/>
      </rPr>
      <t>1988</t>
    </r>
    <r>
      <rPr>
        <sz val="12"/>
        <color theme="1"/>
        <rFont val="新細明體"/>
        <family val="1"/>
        <charset val="136"/>
      </rPr>
      <t>年合刊期，頁</t>
    </r>
    <r>
      <rPr>
        <sz val="12"/>
        <color theme="1"/>
        <rFont val="Calibri"/>
        <family val="2"/>
      </rPr>
      <t>149-152</t>
    </r>
    <r>
      <rPr>
        <sz val="12"/>
        <color theme="1"/>
        <rFont val="新細明體"/>
        <family val="1"/>
        <charset val="136"/>
      </rPr>
      <t>。</t>
    </r>
  </si>
  <si>
    <r>
      <rPr>
        <sz val="12"/>
        <color theme="1"/>
        <rFont val="新細明體"/>
        <family val="1"/>
        <charset val="136"/>
      </rPr>
      <t>安徽省合肥城南鄉五里衝村莊中部</t>
    </r>
  </si>
  <si>
    <r>
      <rPr>
        <sz val="12"/>
        <color theme="1"/>
        <rFont val="新細明體"/>
        <family val="1"/>
        <charset val="136"/>
      </rPr>
      <t>遷葬於政和八年</t>
    </r>
  </si>
  <si>
    <r>
      <rPr>
        <sz val="12"/>
        <color theme="1"/>
        <rFont val="新細明體"/>
        <family val="1"/>
        <charset val="136"/>
      </rPr>
      <t>馬紹庭、呂氏</t>
    </r>
  </si>
  <si>
    <r>
      <t>?-1106(</t>
    </r>
    <r>
      <rPr>
        <sz val="12"/>
        <color theme="1"/>
        <rFont val="新細明體"/>
        <family val="1"/>
        <charset val="136"/>
      </rPr>
      <t>馬紹庭</t>
    </r>
    <r>
      <rPr>
        <sz val="12"/>
        <color theme="1"/>
        <rFont val="Calibri"/>
        <family val="2"/>
      </rPr>
      <t>) ?-1106(</t>
    </r>
    <r>
      <rPr>
        <sz val="12"/>
        <color theme="1"/>
        <rFont val="新細明體"/>
        <family val="1"/>
        <charset val="136"/>
      </rPr>
      <t>呂氏</t>
    </r>
    <r>
      <rPr>
        <sz val="12"/>
        <color theme="1"/>
        <rFont val="Calibri"/>
        <family val="2"/>
      </rPr>
      <t>)</t>
    </r>
  </si>
  <si>
    <r>
      <rPr>
        <sz val="12"/>
        <color theme="1"/>
        <rFont val="新細明體"/>
        <family val="1"/>
        <charset val="136"/>
      </rPr>
      <t>青石質墓誌「宋太師舒國公孫馬紹庭同妻大丞相文穆公孫呂氏墓」（夫婦共一方）</t>
    </r>
    <r>
      <rPr>
        <sz val="12"/>
        <color theme="1"/>
        <rFont val="Calibri"/>
        <family val="2"/>
      </rPr>
      <t>1</t>
    </r>
  </si>
  <si>
    <r>
      <rPr>
        <sz val="12"/>
        <color theme="1"/>
        <rFont val="新細明體"/>
        <family val="1"/>
        <charset val="136"/>
      </rPr>
      <t>無</t>
    </r>
    <r>
      <rPr>
        <sz val="12"/>
        <color theme="1"/>
        <rFont val="Calibri"/>
        <family val="2"/>
      </rPr>
      <t>(</t>
    </r>
    <r>
      <rPr>
        <sz val="12"/>
        <color theme="1"/>
        <rFont val="新細明體"/>
        <family val="1"/>
        <charset val="136"/>
      </rPr>
      <t>男墓主為太師舒國公孫，女墓主為大丞相文穆公孫</t>
    </r>
    <r>
      <rPr>
        <sz val="12"/>
        <color theme="1"/>
        <rFont val="Calibri"/>
        <family val="2"/>
      </rPr>
      <t>)</t>
    </r>
  </si>
  <si>
    <t>Shi</t>
  </si>
  <si>
    <r>
      <rPr>
        <sz val="12"/>
        <color theme="1"/>
        <rFont val="新細明體"/>
        <family val="1"/>
        <charset val="136"/>
      </rPr>
      <t>合肥市文物管理處，〈合肥北宋馬紹庭夫妻合葬墓〉，《文物》，</t>
    </r>
    <r>
      <rPr>
        <sz val="12"/>
        <color theme="1"/>
        <rFont val="Calibri"/>
        <family val="2"/>
      </rPr>
      <t>1991</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26-38</t>
    </r>
    <r>
      <rPr>
        <sz val="12"/>
        <color theme="1"/>
        <rFont val="新細明體"/>
        <family val="1"/>
        <charset val="136"/>
      </rPr>
      <t>、</t>
    </r>
    <r>
      <rPr>
        <sz val="12"/>
        <color theme="1"/>
        <rFont val="Calibri"/>
        <family val="2"/>
      </rPr>
      <t>70</t>
    </r>
    <r>
      <rPr>
        <sz val="12"/>
        <color theme="1"/>
        <rFont val="新細明體"/>
        <family val="1"/>
        <charset val="136"/>
      </rPr>
      <t>。</t>
    </r>
    <r>
      <rPr>
        <sz val="12"/>
        <color theme="1"/>
        <rFont val="Calibri"/>
        <family val="2"/>
      </rPr>
      <t xml:space="preserve">; </t>
    </r>
    <r>
      <rPr>
        <sz val="12"/>
        <color theme="1"/>
        <rFont val="新細明體"/>
        <family val="1"/>
        <charset val="136"/>
      </rPr>
      <t>胡東波，〈合肥出土宋墨考〉，《文物》，</t>
    </r>
    <r>
      <rPr>
        <sz val="12"/>
        <color theme="1"/>
        <rFont val="Calibri"/>
        <family val="2"/>
      </rPr>
      <t>1991</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44-46</t>
    </r>
    <r>
      <rPr>
        <sz val="12"/>
        <color theme="1"/>
        <rFont val="新細明體"/>
        <family val="1"/>
        <charset val="136"/>
      </rPr>
      <t>。</t>
    </r>
  </si>
  <si>
    <r>
      <rPr>
        <sz val="12"/>
        <color theme="1"/>
        <rFont val="新細明體"/>
        <family val="1"/>
        <charset val="136"/>
      </rPr>
      <t>安徽省黃山新年鄉三保村</t>
    </r>
  </si>
  <si>
    <r>
      <rPr>
        <sz val="12"/>
        <color theme="1"/>
        <rFont val="新細明體"/>
        <family val="1"/>
        <charset val="136"/>
      </rPr>
      <t>葬於宣和三年</t>
    </r>
    <r>
      <rPr>
        <sz val="12"/>
        <color theme="1"/>
        <rFont val="Calibri"/>
        <family val="2"/>
      </rPr>
      <t>9</t>
    </r>
    <r>
      <rPr>
        <sz val="12"/>
        <color theme="1"/>
        <rFont val="新細明體"/>
        <family val="1"/>
        <charset val="136"/>
      </rPr>
      <t>月</t>
    </r>
    <r>
      <rPr>
        <sz val="12"/>
        <color theme="1"/>
        <rFont val="Calibri"/>
        <family val="2"/>
      </rPr>
      <t>12</t>
    </r>
    <r>
      <rPr>
        <sz val="12"/>
        <color theme="1"/>
        <rFont val="新細明體"/>
        <family val="1"/>
        <charset val="136"/>
      </rPr>
      <t>日</t>
    </r>
  </si>
  <si>
    <r>
      <rPr>
        <sz val="12"/>
        <color theme="1"/>
        <rFont val="新細明體"/>
        <family val="1"/>
        <charset val="136"/>
      </rPr>
      <t>沈格</t>
    </r>
    <r>
      <rPr>
        <sz val="12"/>
        <color theme="1"/>
        <rFont val="Calibri"/>
        <family val="2"/>
      </rPr>
      <t>(</t>
    </r>
    <r>
      <rPr>
        <sz val="12"/>
        <color theme="1"/>
        <rFont val="新細明體"/>
        <family val="1"/>
        <charset val="136"/>
      </rPr>
      <t>東</t>
    </r>
    <r>
      <rPr>
        <sz val="12"/>
        <color theme="1"/>
        <rFont val="Calibri"/>
        <family val="2"/>
      </rPr>
      <t>)</t>
    </r>
    <r>
      <rPr>
        <sz val="12"/>
        <color theme="1"/>
        <rFont val="新細明體"/>
        <family val="1"/>
        <charset val="136"/>
      </rPr>
      <t>、包氏</t>
    </r>
    <r>
      <rPr>
        <sz val="12"/>
        <color theme="1"/>
        <rFont val="Calibri"/>
        <family val="2"/>
      </rPr>
      <t>(</t>
    </r>
    <r>
      <rPr>
        <sz val="12"/>
        <color theme="1"/>
        <rFont val="新細明體"/>
        <family val="1"/>
        <charset val="136"/>
      </rPr>
      <t>西</t>
    </r>
    <r>
      <rPr>
        <sz val="12"/>
        <color theme="1"/>
        <rFont val="Calibri"/>
        <family val="2"/>
      </rPr>
      <t>)</t>
    </r>
  </si>
  <si>
    <r>
      <t>1055-1119(65)(</t>
    </r>
    <r>
      <rPr>
        <sz val="12"/>
        <color theme="1"/>
        <rFont val="新細明體"/>
        <family val="1"/>
        <charset val="136"/>
      </rPr>
      <t>包氏</t>
    </r>
    <r>
      <rPr>
        <sz val="12"/>
        <color theme="1"/>
        <rFont val="Calibri"/>
        <family val="2"/>
      </rPr>
      <t>)</t>
    </r>
  </si>
  <si>
    <r>
      <rPr>
        <sz val="12"/>
        <color theme="1"/>
        <rFont val="新細明體"/>
        <family val="1"/>
        <charset val="136"/>
      </rPr>
      <t>粉紅色石質墓誌「宋故沈公夫人包氏墓銘」</t>
    </r>
    <r>
      <rPr>
        <sz val="12"/>
        <color theme="1"/>
        <rFont val="Calibri"/>
        <family val="2"/>
      </rPr>
      <t>1</t>
    </r>
  </si>
  <si>
    <r>
      <rPr>
        <sz val="12"/>
        <color theme="1"/>
        <rFont val="新細明體"/>
        <family val="1"/>
        <charset val="136"/>
      </rPr>
      <t>程先通，〈安徽黃山發現宋墓〉，《考古》，</t>
    </r>
    <r>
      <rPr>
        <sz val="12"/>
        <color theme="1"/>
        <rFont val="Calibri"/>
        <family val="2"/>
      </rPr>
      <t>1997</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89-91</t>
    </r>
    <r>
      <rPr>
        <sz val="12"/>
        <color theme="1"/>
        <rFont val="新細明體"/>
        <family val="1"/>
        <charset val="136"/>
      </rPr>
      <t>。</t>
    </r>
  </si>
  <si>
    <r>
      <rPr>
        <sz val="12"/>
        <color theme="1"/>
        <rFont val="新細明體"/>
        <family val="1"/>
        <charset val="136"/>
      </rPr>
      <t>安徽省青陽縣新河鎮光榮村</t>
    </r>
    <r>
      <rPr>
        <sz val="12"/>
        <color theme="1"/>
        <rFont val="Calibri"/>
        <family val="2"/>
      </rPr>
      <t>M1</t>
    </r>
  </si>
  <si>
    <r>
      <rPr>
        <sz val="12"/>
        <color theme="1"/>
        <rFont val="新細明體"/>
        <family val="1"/>
        <charset val="136"/>
      </rPr>
      <t>北宋</t>
    </r>
  </si>
  <si>
    <r>
      <rPr>
        <sz val="12"/>
        <color theme="1"/>
        <rFont val="新細明體"/>
        <family val="1"/>
        <charset val="136"/>
      </rPr>
      <t>滕公</t>
    </r>
  </si>
  <si>
    <r>
      <rPr>
        <sz val="12"/>
        <color theme="1"/>
        <rFont val="新細明體"/>
        <family val="1"/>
        <charset val="136"/>
      </rPr>
      <t>滕宗諒家族墓地，滕宗諒</t>
    </r>
    <r>
      <rPr>
        <sz val="12"/>
        <color theme="1"/>
        <rFont val="Calibri"/>
        <family val="2"/>
      </rPr>
      <t>(</t>
    </r>
    <r>
      <rPr>
        <sz val="12"/>
        <color theme="1"/>
        <rFont val="新細明體"/>
        <family val="1"/>
        <charset val="136"/>
      </rPr>
      <t>子，推測</t>
    </r>
    <r>
      <rPr>
        <sz val="12"/>
        <color theme="1"/>
        <rFont val="Calibri"/>
        <family val="2"/>
      </rPr>
      <t>)</t>
    </r>
  </si>
  <si>
    <r>
      <rPr>
        <sz val="12"/>
        <color theme="1"/>
        <rFont val="新細明體"/>
        <family val="1"/>
        <charset val="136"/>
      </rPr>
      <t>石質墓蓋「贊善大夫滕公墓蓋」</t>
    </r>
    <r>
      <rPr>
        <sz val="12"/>
        <color theme="1"/>
        <rFont val="Calibri"/>
        <family val="2"/>
      </rPr>
      <t>1</t>
    </r>
  </si>
  <si>
    <r>
      <rPr>
        <sz val="12"/>
        <color theme="1"/>
        <rFont val="新細明體"/>
        <family val="1"/>
        <charset val="136"/>
      </rPr>
      <t>贊善大夫</t>
    </r>
  </si>
  <si>
    <r>
      <rPr>
        <sz val="12"/>
        <color theme="1"/>
        <rFont val="新細明體"/>
        <family val="1"/>
        <charset val="136"/>
      </rPr>
      <t>青陽縣文物管理所，〈安徽青陽金龜原北宋滕子京家族墓地清理簡報〉，《中原文物》，</t>
    </r>
    <r>
      <rPr>
        <sz val="12"/>
        <color theme="1"/>
        <rFont val="Calibri"/>
        <family val="2"/>
      </rPr>
      <t>2013</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22-26</t>
    </r>
    <r>
      <rPr>
        <sz val="12"/>
        <color theme="1"/>
        <rFont val="新細明體"/>
        <family val="1"/>
        <charset val="136"/>
      </rPr>
      <t>、</t>
    </r>
    <r>
      <rPr>
        <sz val="12"/>
        <color theme="1"/>
        <rFont val="Calibri"/>
        <family val="2"/>
      </rPr>
      <t>110</t>
    </r>
    <r>
      <rPr>
        <sz val="12"/>
        <color theme="1"/>
        <rFont val="新細明體"/>
        <family val="1"/>
        <charset val="136"/>
      </rPr>
      <t>。</t>
    </r>
  </si>
  <si>
    <r>
      <rPr>
        <sz val="12"/>
        <color theme="1"/>
        <rFont val="新細明體"/>
        <family val="1"/>
        <charset val="136"/>
      </rPr>
      <t>安徽省青陽縣新河鎮光榮村</t>
    </r>
    <r>
      <rPr>
        <sz val="12"/>
        <color theme="1"/>
        <rFont val="Calibri"/>
        <family val="2"/>
      </rPr>
      <t>M2</t>
    </r>
  </si>
  <si>
    <r>
      <rPr>
        <sz val="12"/>
        <color theme="1"/>
        <rFont val="新細明體"/>
        <family val="1"/>
        <charset val="136"/>
      </rPr>
      <t>遷葬於景祐二年十二月</t>
    </r>
  </si>
  <si>
    <r>
      <rPr>
        <sz val="12"/>
        <color theme="1"/>
        <rFont val="新細明體"/>
        <family val="1"/>
        <charset val="136"/>
      </rPr>
      <t>滕梅嬌</t>
    </r>
  </si>
  <si>
    <t>994-1009</t>
  </si>
  <si>
    <r>
      <rPr>
        <sz val="12"/>
        <color theme="1"/>
        <rFont val="新細明體"/>
        <family val="1"/>
        <charset val="136"/>
      </rPr>
      <t>滕宗諒家族墓地，滕宗諒</t>
    </r>
    <r>
      <rPr>
        <sz val="12"/>
        <color theme="1"/>
        <rFont val="Calibri"/>
        <family val="2"/>
      </rPr>
      <t>(</t>
    </r>
    <r>
      <rPr>
        <sz val="12"/>
        <color theme="1"/>
        <rFont val="新細明體"/>
        <family val="1"/>
        <charset val="136"/>
      </rPr>
      <t>兄</t>
    </r>
    <r>
      <rPr>
        <sz val="12"/>
        <color theme="1"/>
        <rFont val="Calibri"/>
        <family val="2"/>
      </rPr>
      <t>)</t>
    </r>
  </si>
  <si>
    <r>
      <rPr>
        <sz val="12"/>
        <color theme="1"/>
        <rFont val="新細明體"/>
        <family val="1"/>
        <charset val="136"/>
      </rPr>
      <t>石質墓誌並蓋「故南陽郡滕氏墓銘并序」</t>
    </r>
    <r>
      <rPr>
        <sz val="12"/>
        <color theme="1"/>
        <rFont val="Calibri"/>
        <family val="2"/>
      </rPr>
      <t>1</t>
    </r>
  </si>
  <si>
    <r>
      <rPr>
        <sz val="12"/>
        <color theme="1"/>
        <rFont val="新細明體"/>
        <family val="1"/>
        <charset val="136"/>
      </rPr>
      <t>安徽省青陽縣新河鎮光榮村</t>
    </r>
    <r>
      <rPr>
        <sz val="12"/>
        <color theme="1"/>
        <rFont val="Calibri"/>
        <family val="2"/>
      </rPr>
      <t>M3</t>
    </r>
  </si>
  <si>
    <r>
      <rPr>
        <sz val="12"/>
        <color theme="1"/>
        <rFont val="新細明體"/>
        <family val="1"/>
        <charset val="136"/>
      </rPr>
      <t>葬於景祐二年十二月</t>
    </r>
  </si>
  <si>
    <t>1003-1033(31)</t>
  </si>
  <si>
    <r>
      <rPr>
        <sz val="12"/>
        <color theme="1"/>
        <rFont val="新細明體"/>
        <family val="1"/>
        <charset val="136"/>
      </rPr>
      <t>滕宗諒家族墓地，滕宗諒</t>
    </r>
    <r>
      <rPr>
        <sz val="12"/>
        <color theme="1"/>
        <rFont val="Calibri"/>
        <family val="2"/>
      </rPr>
      <t>(</t>
    </r>
    <r>
      <rPr>
        <sz val="12"/>
        <color theme="1"/>
        <rFont val="新細明體"/>
        <family val="1"/>
        <charset val="136"/>
      </rPr>
      <t>夫</t>
    </r>
    <r>
      <rPr>
        <sz val="12"/>
        <color theme="1"/>
        <rFont val="Calibri"/>
        <family val="2"/>
      </rPr>
      <t>)</t>
    </r>
  </si>
  <si>
    <r>
      <rPr>
        <sz val="12"/>
        <color theme="1"/>
        <rFont val="新細明體"/>
        <family val="1"/>
        <charset val="136"/>
      </rPr>
      <t>石質墓誌並蓋「故隴西郡李氏墓銘并序」</t>
    </r>
    <r>
      <rPr>
        <sz val="12"/>
        <color theme="1"/>
        <rFont val="Calibri"/>
        <family val="2"/>
      </rPr>
      <t>1</t>
    </r>
  </si>
  <si>
    <r>
      <rPr>
        <sz val="12"/>
        <color theme="1"/>
        <rFont val="新細明體"/>
        <family val="1"/>
        <charset val="136"/>
      </rPr>
      <t>安徽省青陽縣新河鎮光榮村</t>
    </r>
    <r>
      <rPr>
        <sz val="12"/>
        <color theme="1"/>
        <rFont val="Calibri"/>
        <family val="2"/>
      </rPr>
      <t>M4</t>
    </r>
  </si>
  <si>
    <r>
      <rPr>
        <sz val="12"/>
        <color theme="1"/>
        <rFont val="新細明體"/>
        <family val="1"/>
        <charset val="136"/>
      </rPr>
      <t>遷葬於景祐三年</t>
    </r>
  </si>
  <si>
    <r>
      <rPr>
        <sz val="12"/>
        <color theme="1"/>
        <rFont val="新細明體"/>
        <family val="1"/>
        <charset val="136"/>
      </rPr>
      <t>滕四娘太平姐</t>
    </r>
  </si>
  <si>
    <t>1028-1034</t>
  </si>
  <si>
    <r>
      <rPr>
        <sz val="12"/>
        <color theme="1"/>
        <rFont val="新細明體"/>
        <family val="1"/>
        <charset val="136"/>
      </rPr>
      <t>滕宗諒家族墓地，滕宗諒</t>
    </r>
    <r>
      <rPr>
        <sz val="12"/>
        <color theme="1"/>
        <rFont val="Calibri"/>
        <family val="2"/>
      </rPr>
      <t>(</t>
    </r>
    <r>
      <rPr>
        <sz val="12"/>
        <color theme="1"/>
        <rFont val="新細明體"/>
        <family val="1"/>
        <charset val="136"/>
      </rPr>
      <t>父</t>
    </r>
    <r>
      <rPr>
        <sz val="12"/>
        <color theme="1"/>
        <rFont val="Calibri"/>
        <family val="2"/>
      </rPr>
      <t>)</t>
    </r>
  </si>
  <si>
    <r>
      <rPr>
        <sz val="12"/>
        <color theme="1"/>
        <rFont val="新細明體"/>
        <family val="1"/>
        <charset val="136"/>
      </rPr>
      <t>石質墓誌並蓋「故南陽滕氏四娘墓銘」</t>
    </r>
    <r>
      <rPr>
        <sz val="12"/>
        <color theme="1"/>
        <rFont val="Calibri"/>
        <family val="2"/>
      </rPr>
      <t>1</t>
    </r>
  </si>
  <si>
    <r>
      <rPr>
        <sz val="12"/>
        <color theme="1"/>
        <rFont val="新細明體"/>
        <family val="1"/>
        <charset val="136"/>
      </rPr>
      <t>安徽省合肥市經濟開發區習友村</t>
    </r>
  </si>
  <si>
    <r>
      <rPr>
        <sz val="12"/>
        <color theme="1"/>
        <rFont val="新細明體"/>
        <family val="1"/>
        <charset val="136"/>
      </rPr>
      <t>遷葬於大觀</t>
    </r>
    <r>
      <rPr>
        <sz val="12"/>
        <color theme="1"/>
        <rFont val="Calibri"/>
        <family val="2"/>
      </rPr>
      <t>4</t>
    </r>
    <r>
      <rPr>
        <sz val="12"/>
        <color theme="1"/>
        <rFont val="新細明體"/>
        <family val="1"/>
        <charset val="136"/>
      </rPr>
      <t>年</t>
    </r>
  </si>
  <si>
    <r>
      <rPr>
        <sz val="12"/>
        <color theme="1"/>
        <rFont val="新細明體"/>
        <family val="1"/>
        <charset val="136"/>
      </rPr>
      <t>□載</t>
    </r>
    <r>
      <rPr>
        <sz val="12"/>
        <color theme="1"/>
        <rFont val="Calibri"/>
        <family val="2"/>
      </rPr>
      <t>(</t>
    </r>
    <r>
      <rPr>
        <sz val="12"/>
        <color theme="1"/>
        <rFont val="新細明體"/>
        <family val="1"/>
        <charset val="136"/>
      </rPr>
      <t>姓氏不詳</t>
    </r>
    <r>
      <rPr>
        <sz val="12"/>
        <color theme="1"/>
        <rFont val="Calibri"/>
        <family val="2"/>
      </rPr>
      <t>)</t>
    </r>
    <r>
      <rPr>
        <sz val="12"/>
        <color theme="1"/>
        <rFont val="新細明體"/>
        <family val="1"/>
        <charset val="136"/>
      </rPr>
      <t>、李氏</t>
    </r>
  </si>
  <si>
    <r>
      <rPr>
        <sz val="12"/>
        <color theme="1"/>
        <rFont val="新細明體"/>
        <family val="1"/>
        <charset val="136"/>
      </rPr>
      <t>青石質墓誌並蓋「宋仁壽縣君李氏墓銘」</t>
    </r>
    <r>
      <rPr>
        <sz val="12"/>
        <color theme="1"/>
        <rFont val="Calibri"/>
        <family val="2"/>
      </rPr>
      <t>1</t>
    </r>
  </si>
  <si>
    <r>
      <rPr>
        <sz val="12"/>
        <color theme="1"/>
        <rFont val="新細明體"/>
        <family val="1"/>
        <charset val="136"/>
      </rPr>
      <t>國子博士</t>
    </r>
    <r>
      <rPr>
        <sz val="12"/>
        <color theme="1"/>
        <rFont val="Calibri"/>
        <family val="2"/>
      </rPr>
      <t>(</t>
    </r>
    <r>
      <rPr>
        <sz val="12"/>
        <color theme="1"/>
        <rFont val="新細明體"/>
        <family val="1"/>
        <charset val="136"/>
      </rPr>
      <t>□載</t>
    </r>
    <r>
      <rPr>
        <sz val="12"/>
        <color theme="1"/>
        <rFont val="Calibri"/>
        <family val="2"/>
      </rPr>
      <t>)</t>
    </r>
    <r>
      <rPr>
        <sz val="12"/>
        <color theme="1"/>
        <rFont val="新細明體"/>
        <family val="1"/>
        <charset val="136"/>
      </rPr>
      <t>、仁壽縣君</t>
    </r>
    <r>
      <rPr>
        <sz val="12"/>
        <color theme="1"/>
        <rFont val="Calibri"/>
        <family val="2"/>
      </rPr>
      <t>(</t>
    </r>
    <r>
      <rPr>
        <sz val="12"/>
        <color theme="1"/>
        <rFont val="新細明體"/>
        <family val="1"/>
        <charset val="136"/>
      </rPr>
      <t>李氏</t>
    </r>
    <r>
      <rPr>
        <sz val="12"/>
        <color theme="1"/>
        <rFont val="Calibri"/>
        <family val="2"/>
      </rPr>
      <t>)</t>
    </r>
  </si>
  <si>
    <r>
      <rPr>
        <sz val="12"/>
        <color theme="1"/>
        <rFont val="新細明體"/>
        <family val="1"/>
        <charset val="136"/>
      </rPr>
      <t>合肥市文物管理處，〈合肥南郊宋墓清理簡報〉，《文物研究》，</t>
    </r>
    <r>
      <rPr>
        <sz val="12"/>
        <color theme="1"/>
        <rFont val="Calibri"/>
        <family val="2"/>
      </rPr>
      <t>14</t>
    </r>
    <r>
      <rPr>
        <sz val="12"/>
        <color theme="1"/>
        <rFont val="新細明體"/>
        <family val="1"/>
        <charset val="136"/>
      </rPr>
      <t>，</t>
    </r>
    <r>
      <rPr>
        <sz val="12"/>
        <color theme="1"/>
        <rFont val="Calibri"/>
        <family val="2"/>
      </rPr>
      <t>2005</t>
    </r>
    <r>
      <rPr>
        <sz val="12"/>
        <color theme="1"/>
        <rFont val="新細明體"/>
        <family val="1"/>
        <charset val="136"/>
      </rPr>
      <t>年，頁</t>
    </r>
    <r>
      <rPr>
        <sz val="12"/>
        <color theme="1"/>
        <rFont val="Calibri"/>
        <family val="2"/>
      </rPr>
      <t>365-369</t>
    </r>
    <r>
      <rPr>
        <sz val="12"/>
        <color theme="1"/>
        <rFont val="新細明體"/>
        <family val="1"/>
        <charset val="136"/>
      </rPr>
      <t>。</t>
    </r>
  </si>
  <si>
    <r>
      <rPr>
        <sz val="12"/>
        <color theme="1"/>
        <rFont val="新細明體"/>
        <family val="1"/>
        <charset val="136"/>
      </rPr>
      <t>安徽省潛山縣梅城鎮太平村</t>
    </r>
  </si>
  <si>
    <r>
      <rPr>
        <sz val="12"/>
        <color theme="1"/>
        <rFont val="新細明體"/>
        <family val="1"/>
        <charset val="136"/>
      </rPr>
      <t>葬於乾德四年</t>
    </r>
    <r>
      <rPr>
        <sz val="12"/>
        <color theme="1"/>
        <rFont val="Calibri"/>
        <family val="2"/>
      </rPr>
      <t>4</t>
    </r>
    <r>
      <rPr>
        <sz val="12"/>
        <color theme="1"/>
        <rFont val="新細明體"/>
        <family val="1"/>
        <charset val="136"/>
      </rPr>
      <t>月</t>
    </r>
    <r>
      <rPr>
        <sz val="12"/>
        <color theme="1"/>
        <rFont val="Calibri"/>
        <family val="2"/>
      </rPr>
      <t>26</t>
    </r>
    <r>
      <rPr>
        <sz val="12"/>
        <color theme="1"/>
        <rFont val="新細明體"/>
        <family val="1"/>
        <charset val="136"/>
      </rPr>
      <t>日</t>
    </r>
  </si>
  <si>
    <r>
      <rPr>
        <sz val="12"/>
        <color theme="1"/>
        <rFont val="新細明體"/>
        <family val="1"/>
        <charset val="136"/>
      </rPr>
      <t>潘景唐</t>
    </r>
  </si>
  <si>
    <t>?-966</t>
  </si>
  <si>
    <r>
      <rPr>
        <sz val="12"/>
        <color theme="1"/>
        <rFont val="新細明體"/>
        <family val="1"/>
        <charset val="136"/>
      </rPr>
      <t>磚質墓誌「殁故滎陽郡潘氏府君墓誌銘并序」</t>
    </r>
    <r>
      <rPr>
        <sz val="12"/>
        <color theme="1"/>
        <rFont val="Calibri"/>
        <family val="2"/>
      </rPr>
      <t>1</t>
    </r>
  </si>
  <si>
    <r>
      <rPr>
        <sz val="12"/>
        <color theme="1"/>
        <rFont val="新細明體"/>
        <family val="1"/>
        <charset val="136"/>
      </rPr>
      <t>李丁生，〈安徽潛山縣太平村北宋潘氏墓〉，《考古》，</t>
    </r>
    <r>
      <rPr>
        <sz val="12"/>
        <color theme="1"/>
        <rFont val="Calibri"/>
        <family val="2"/>
      </rPr>
      <t>2008</t>
    </r>
    <r>
      <rPr>
        <sz val="12"/>
        <color theme="1"/>
        <rFont val="新細明體"/>
        <family val="1"/>
        <charset val="136"/>
      </rPr>
      <t>年</t>
    </r>
    <r>
      <rPr>
        <sz val="12"/>
        <color theme="1"/>
        <rFont val="Calibri"/>
        <family val="2"/>
      </rPr>
      <t>10</t>
    </r>
    <r>
      <rPr>
        <sz val="12"/>
        <color theme="1"/>
        <rFont val="新細明體"/>
        <family val="1"/>
        <charset val="136"/>
      </rPr>
      <t>期，頁</t>
    </r>
    <r>
      <rPr>
        <sz val="12"/>
        <color theme="1"/>
        <rFont val="Calibri"/>
        <family val="2"/>
      </rPr>
      <t>94-96</t>
    </r>
    <r>
      <rPr>
        <sz val="12"/>
        <color theme="1"/>
        <rFont val="新細明體"/>
        <family val="1"/>
        <charset val="136"/>
      </rPr>
      <t>。</t>
    </r>
    <r>
      <rPr>
        <sz val="12"/>
        <color theme="1"/>
        <rFont val="Calibri"/>
        <family val="2"/>
      </rPr>
      <t xml:space="preserve">; </t>
    </r>
    <r>
      <rPr>
        <sz val="12"/>
        <color theme="1"/>
        <rFont val="新細明體"/>
        <family val="1"/>
        <charset val="136"/>
      </rPr>
      <t>潛山縣文物局，〈潛山太平北宋潘氏墓清理簡報〉，《文物研究》，</t>
    </r>
    <r>
      <rPr>
        <sz val="12"/>
        <color theme="1"/>
        <rFont val="Calibri"/>
        <family val="2"/>
      </rPr>
      <t>13</t>
    </r>
    <r>
      <rPr>
        <sz val="12"/>
        <color theme="1"/>
        <rFont val="新細明體"/>
        <family val="1"/>
        <charset val="136"/>
      </rPr>
      <t>，</t>
    </r>
    <r>
      <rPr>
        <sz val="12"/>
        <color theme="1"/>
        <rFont val="Calibri"/>
        <family val="2"/>
      </rPr>
      <t>2001</t>
    </r>
    <r>
      <rPr>
        <sz val="12"/>
        <color theme="1"/>
        <rFont val="新細明體"/>
        <family val="1"/>
        <charset val="136"/>
      </rPr>
      <t>年，頁</t>
    </r>
    <r>
      <rPr>
        <sz val="12"/>
        <color theme="1"/>
        <rFont val="Calibri"/>
        <family val="2"/>
      </rPr>
      <t>173-176</t>
    </r>
    <r>
      <rPr>
        <sz val="12"/>
        <color theme="1"/>
        <rFont val="新細明體"/>
        <family val="1"/>
        <charset val="136"/>
      </rPr>
      <t>。</t>
    </r>
  </si>
  <si>
    <r>
      <rPr>
        <sz val="12"/>
        <color theme="1"/>
        <rFont val="新細明體"/>
        <family val="1"/>
        <charset val="136"/>
      </rPr>
      <t>安徽省望江縣與宿松縣之間的九成坂農場</t>
    </r>
  </si>
  <si>
    <r>
      <rPr>
        <sz val="12"/>
        <color theme="1"/>
        <rFont val="新細明體"/>
        <family val="1"/>
        <charset val="136"/>
      </rPr>
      <t>葬於元祐元年</t>
    </r>
  </si>
  <si>
    <r>
      <rPr>
        <sz val="12"/>
        <color theme="1"/>
        <rFont val="新細明體"/>
        <family val="1"/>
        <charset val="136"/>
      </rPr>
      <t>程氏</t>
    </r>
  </si>
  <si>
    <t>1004-1082(79)</t>
  </si>
  <si>
    <r>
      <rPr>
        <sz val="12"/>
        <color theme="1"/>
        <rFont val="新細明體"/>
        <family val="1"/>
        <charset val="136"/>
      </rPr>
      <t>墓誌「廣平夫人墓記」</t>
    </r>
    <r>
      <rPr>
        <sz val="12"/>
        <color theme="1"/>
        <rFont val="Calibri"/>
        <family val="2"/>
      </rPr>
      <t>1</t>
    </r>
  </si>
  <si>
    <r>
      <rPr>
        <sz val="12"/>
        <color theme="1"/>
        <rFont val="新細明體"/>
        <family val="1"/>
        <charset val="136"/>
      </rPr>
      <t>安慶地區文物管理所，〈九成坂農場發現一座北宋紀年墓〉，《文物研究》，</t>
    </r>
    <r>
      <rPr>
        <sz val="12"/>
        <color theme="1"/>
        <rFont val="Calibri"/>
        <family val="2"/>
      </rPr>
      <t>3</t>
    </r>
    <r>
      <rPr>
        <sz val="12"/>
        <color theme="1"/>
        <rFont val="新細明體"/>
        <family val="1"/>
        <charset val="136"/>
      </rPr>
      <t>，</t>
    </r>
    <r>
      <rPr>
        <sz val="12"/>
        <color theme="1"/>
        <rFont val="Calibri"/>
        <family val="2"/>
      </rPr>
      <t>1988</t>
    </r>
    <r>
      <rPr>
        <sz val="12"/>
        <color theme="1"/>
        <rFont val="新細明體"/>
        <family val="1"/>
        <charset val="136"/>
      </rPr>
      <t>年，頁</t>
    </r>
    <r>
      <rPr>
        <sz val="12"/>
        <color theme="1"/>
        <rFont val="Calibri"/>
        <family val="2"/>
      </rPr>
      <t>95-96</t>
    </r>
    <r>
      <rPr>
        <sz val="12"/>
        <color theme="1"/>
        <rFont val="新細明體"/>
        <family val="1"/>
        <charset val="136"/>
      </rPr>
      <t>。</t>
    </r>
  </si>
  <si>
    <r>
      <rPr>
        <sz val="12"/>
        <color theme="1"/>
        <rFont val="新細明體"/>
        <family val="1"/>
        <charset val="136"/>
      </rPr>
      <t>安徽省太湖縣羅灣鄉蔡榜村</t>
    </r>
    <r>
      <rPr>
        <sz val="12"/>
        <color theme="1"/>
        <rFont val="Calibri"/>
        <family val="2"/>
      </rPr>
      <t>M2</t>
    </r>
  </si>
  <si>
    <r>
      <rPr>
        <sz val="12"/>
        <color theme="1"/>
        <rFont val="新細明體"/>
        <family val="1"/>
        <charset val="136"/>
      </rPr>
      <t>紹聖四年</t>
    </r>
    <r>
      <rPr>
        <sz val="12"/>
        <color theme="1"/>
        <rFont val="Calibri"/>
        <family val="2"/>
      </rPr>
      <t>(</t>
    </r>
    <r>
      <rPr>
        <sz val="12"/>
        <color theme="1"/>
        <rFont val="新細明體"/>
        <family val="1"/>
        <charset val="136"/>
      </rPr>
      <t>石蓋板</t>
    </r>
    <r>
      <rPr>
        <sz val="12"/>
        <color theme="1"/>
        <rFont val="Calibri"/>
        <family val="2"/>
      </rPr>
      <t>)</t>
    </r>
  </si>
  <si>
    <r>
      <rPr>
        <sz val="12"/>
        <color theme="1"/>
        <rFont val="新細明體"/>
        <family val="1"/>
        <charset val="136"/>
      </rPr>
      <t>石蓋板「丁丑歲紹聖四年秋月」</t>
    </r>
    <r>
      <rPr>
        <sz val="12"/>
        <color theme="1"/>
        <rFont val="Calibri"/>
        <family val="2"/>
      </rPr>
      <t>1(</t>
    </r>
    <r>
      <rPr>
        <sz val="12"/>
        <color theme="1"/>
        <rFont val="新細明體"/>
        <family val="1"/>
        <charset val="136"/>
      </rPr>
      <t>疑為墓誌</t>
    </r>
    <r>
      <rPr>
        <sz val="12"/>
        <color theme="1"/>
        <rFont val="Calibri"/>
        <family val="2"/>
      </rPr>
      <t>)</t>
    </r>
  </si>
  <si>
    <r>
      <rPr>
        <sz val="12"/>
        <color theme="1"/>
        <rFont val="新細明體"/>
        <family val="1"/>
        <charset val="136"/>
      </rPr>
      <t>太湖縣文物管理所，〈太湖縣羅灣北宋墓清理簡報〉，《文物研究》，</t>
    </r>
    <r>
      <rPr>
        <sz val="12"/>
        <color theme="1"/>
        <rFont val="Calibri"/>
        <family val="2"/>
      </rPr>
      <t>5</t>
    </r>
    <r>
      <rPr>
        <sz val="12"/>
        <color theme="1"/>
        <rFont val="新細明體"/>
        <family val="1"/>
        <charset val="136"/>
      </rPr>
      <t>，</t>
    </r>
    <r>
      <rPr>
        <sz val="12"/>
        <color theme="1"/>
        <rFont val="Calibri"/>
        <family val="2"/>
      </rPr>
      <t>1989</t>
    </r>
    <r>
      <rPr>
        <sz val="12"/>
        <color theme="1"/>
        <rFont val="新細明體"/>
        <family val="1"/>
        <charset val="136"/>
      </rPr>
      <t>年，頁</t>
    </r>
    <r>
      <rPr>
        <sz val="12"/>
        <color theme="1"/>
        <rFont val="Calibri"/>
        <family val="2"/>
      </rPr>
      <t>190-194</t>
    </r>
    <r>
      <rPr>
        <sz val="12"/>
        <color theme="1"/>
        <rFont val="新細明體"/>
        <family val="1"/>
        <charset val="136"/>
      </rPr>
      <t>。</t>
    </r>
  </si>
  <si>
    <r>
      <rPr>
        <sz val="12"/>
        <color theme="1"/>
        <rFont val="新細明體"/>
        <family val="1"/>
        <charset val="136"/>
      </rPr>
      <t>安徽省合肥市肥西縣</t>
    </r>
  </si>
  <si>
    <r>
      <rPr>
        <sz val="12"/>
        <color theme="1"/>
        <rFont val="新細明體"/>
        <family val="1"/>
        <charset val="136"/>
      </rPr>
      <t>葬於大觀元年</t>
    </r>
  </si>
  <si>
    <r>
      <rPr>
        <sz val="12"/>
        <color theme="1"/>
        <rFont val="新細明體"/>
        <family val="1"/>
        <charset val="136"/>
      </rPr>
      <t>馮安國</t>
    </r>
  </si>
  <si>
    <r>
      <rPr>
        <sz val="12"/>
        <color theme="1"/>
        <rFont val="新細明體"/>
        <family val="1"/>
        <charset val="136"/>
      </rPr>
      <t>墓誌並蓋「宋故宣德郎馮君墓銘」</t>
    </r>
    <r>
      <rPr>
        <sz val="12"/>
        <color theme="1"/>
        <rFont val="Calibri"/>
        <family val="2"/>
      </rPr>
      <t>1</t>
    </r>
  </si>
  <si>
    <r>
      <rPr>
        <sz val="12"/>
        <color theme="1"/>
        <rFont val="新細明體"/>
        <family val="1"/>
        <charset val="136"/>
      </rPr>
      <t>宣德郎</t>
    </r>
  </si>
  <si>
    <r>
      <rPr>
        <sz val="12"/>
        <color theme="1"/>
        <rFont val="新細明體"/>
        <family val="1"/>
        <charset val="136"/>
      </rPr>
      <t>葛介屏、鄭家舜，〈肥西縣小浦鄉宋故宣德郎馮安國墓出土遺物〉，《文物參考資料》，</t>
    </r>
    <r>
      <rPr>
        <sz val="12"/>
        <color theme="1"/>
        <rFont val="Calibri"/>
        <family val="2"/>
      </rPr>
      <t>1957</t>
    </r>
    <r>
      <rPr>
        <sz val="12"/>
        <color theme="1"/>
        <rFont val="新細明體"/>
        <family val="1"/>
        <charset val="136"/>
      </rPr>
      <t>年</t>
    </r>
    <r>
      <rPr>
        <sz val="12"/>
        <color theme="1"/>
        <rFont val="Calibri"/>
        <family val="2"/>
      </rPr>
      <t>12</t>
    </r>
    <r>
      <rPr>
        <sz val="12"/>
        <color theme="1"/>
        <rFont val="新細明體"/>
        <family val="1"/>
        <charset val="136"/>
      </rPr>
      <t>期，頁</t>
    </r>
    <r>
      <rPr>
        <sz val="12"/>
        <color theme="1"/>
        <rFont val="Calibri"/>
        <family val="2"/>
      </rPr>
      <t>81</t>
    </r>
    <r>
      <rPr>
        <sz val="12"/>
        <color theme="1"/>
        <rFont val="新細明體"/>
        <family val="1"/>
        <charset val="136"/>
      </rPr>
      <t>。</t>
    </r>
  </si>
  <si>
    <r>
      <rPr>
        <sz val="12"/>
        <color theme="1"/>
        <rFont val="新細明體"/>
        <family val="1"/>
        <charset val="136"/>
      </rPr>
      <t>安徽省南陵縣石鋪鄉熊村</t>
    </r>
  </si>
  <si>
    <r>
      <rPr>
        <sz val="12"/>
        <color theme="1"/>
        <rFont val="新細明體"/>
        <family val="1"/>
        <charset val="136"/>
      </rPr>
      <t>元祐八年</t>
    </r>
  </si>
  <si>
    <r>
      <rPr>
        <sz val="12"/>
        <color theme="1"/>
        <rFont val="新細明體"/>
        <family val="1"/>
        <charset val="136"/>
      </rPr>
      <t>劉士安</t>
    </r>
  </si>
  <si>
    <t>1022-1091(69)</t>
  </si>
  <si>
    <r>
      <rPr>
        <sz val="12"/>
        <color theme="1"/>
        <rFont val="新細明體"/>
        <family val="1"/>
        <charset val="136"/>
      </rPr>
      <t>墓誌並蓋「宋故左通直郎致仕劉君墓誌銘并序」</t>
    </r>
    <r>
      <rPr>
        <sz val="12"/>
        <color theme="1"/>
        <rFont val="Calibri"/>
        <family val="2"/>
      </rPr>
      <t>1</t>
    </r>
  </si>
  <si>
    <r>
      <rPr>
        <sz val="12"/>
        <color theme="1"/>
        <rFont val="新細明體"/>
        <family val="1"/>
        <charset val="136"/>
      </rPr>
      <t>左通直郎</t>
    </r>
  </si>
  <si>
    <r>
      <rPr>
        <sz val="12"/>
        <color theme="1"/>
        <rFont val="新細明體"/>
        <family val="1"/>
        <charset val="136"/>
      </rPr>
      <t>劉平生，〈蔡卞撰劉宋士安墓誌銘〉，《東南文化》，</t>
    </r>
    <r>
      <rPr>
        <sz val="12"/>
        <color theme="1"/>
        <rFont val="Calibri"/>
        <family val="2"/>
      </rPr>
      <t>1990</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286-288</t>
    </r>
    <r>
      <rPr>
        <sz val="12"/>
        <color theme="1"/>
        <rFont val="新細明體"/>
        <family val="1"/>
        <charset val="136"/>
      </rPr>
      <t>。</t>
    </r>
  </si>
  <si>
    <r>
      <rPr>
        <sz val="12"/>
        <color theme="1"/>
        <rFont val="新細明體"/>
        <family val="1"/>
        <charset val="136"/>
      </rPr>
      <t>福建省尤溪縣城關鎮埔頭村</t>
    </r>
  </si>
  <si>
    <r>
      <rPr>
        <sz val="12"/>
        <color theme="1"/>
        <rFont val="新細明體"/>
        <family val="1"/>
        <charset val="136"/>
      </rPr>
      <t>靖康元年</t>
    </r>
  </si>
  <si>
    <r>
      <rPr>
        <sz val="12"/>
        <color theme="1"/>
        <rFont val="新細明體"/>
        <family val="1"/>
        <charset val="136"/>
      </rPr>
      <t>吳公</t>
    </r>
    <r>
      <rPr>
        <sz val="12"/>
        <color theme="1"/>
        <rFont val="Calibri"/>
        <family val="2"/>
      </rPr>
      <t>(</t>
    </r>
    <r>
      <rPr>
        <sz val="12"/>
        <color theme="1"/>
        <rFont val="新細明體"/>
        <family val="1"/>
        <charset val="136"/>
      </rPr>
      <t>右</t>
    </r>
    <r>
      <rPr>
        <sz val="12"/>
        <color theme="1"/>
        <rFont val="Calibri"/>
        <family val="2"/>
      </rPr>
      <t>)</t>
    </r>
    <r>
      <rPr>
        <sz val="12"/>
        <color theme="1"/>
        <rFont val="新細明體"/>
        <family val="1"/>
        <charset val="136"/>
      </rPr>
      <t>、張氏</t>
    </r>
    <r>
      <rPr>
        <sz val="12"/>
        <color theme="1"/>
        <rFont val="Calibri"/>
        <family val="2"/>
      </rPr>
      <t>(</t>
    </r>
    <r>
      <rPr>
        <sz val="12"/>
        <color theme="1"/>
        <rFont val="新細明體"/>
        <family val="1"/>
        <charset val="136"/>
      </rPr>
      <t>左</t>
    </r>
    <r>
      <rPr>
        <sz val="12"/>
        <color theme="1"/>
        <rFont val="Calibri"/>
        <family val="2"/>
      </rPr>
      <t>)</t>
    </r>
  </si>
  <si>
    <r>
      <rPr>
        <sz val="12"/>
        <color theme="1"/>
        <rFont val="新細明體"/>
        <family val="1"/>
        <charset val="136"/>
      </rPr>
      <t>墓誌「宋夫人張氏墓誌」</t>
    </r>
    <r>
      <rPr>
        <sz val="12"/>
        <color theme="1"/>
        <rFont val="Calibri"/>
        <family val="2"/>
      </rPr>
      <t>1</t>
    </r>
    <r>
      <rPr>
        <sz val="12"/>
        <color theme="1"/>
        <rFont val="新細明體"/>
        <family val="1"/>
        <charset val="136"/>
      </rPr>
      <t>、墓誌「宋延陵吳公墓銘」</t>
    </r>
    <r>
      <rPr>
        <sz val="12"/>
        <color theme="1"/>
        <rFont val="Calibri"/>
        <family val="2"/>
      </rPr>
      <t>1</t>
    </r>
  </si>
  <si>
    <r>
      <rPr>
        <sz val="12"/>
        <color theme="1"/>
        <rFont val="新細明體"/>
        <family val="1"/>
        <charset val="136"/>
      </rPr>
      <t>無</t>
    </r>
    <r>
      <rPr>
        <sz val="12"/>
        <color theme="1"/>
        <rFont val="Calibri"/>
        <family val="2"/>
      </rPr>
      <t>(</t>
    </r>
    <r>
      <rPr>
        <sz val="12"/>
        <color theme="1"/>
        <rFont val="新細明體"/>
        <family val="1"/>
        <charset val="136"/>
      </rPr>
      <t>兒子為官</t>
    </r>
    <r>
      <rPr>
        <sz val="12"/>
        <color theme="1"/>
        <rFont val="Calibri"/>
        <family val="2"/>
      </rPr>
      <t>)</t>
    </r>
  </si>
  <si>
    <r>
      <rPr>
        <sz val="12"/>
        <color theme="1"/>
        <rFont val="新細明體"/>
        <family val="1"/>
        <charset val="136"/>
      </rPr>
      <t>陳長根，〈福建尤溪縣城關鎮埔頭村發現北宋紀年壁畫墓〉，《考古》，</t>
    </r>
    <r>
      <rPr>
        <sz val="12"/>
        <color theme="1"/>
        <rFont val="Calibri"/>
        <family val="2"/>
      </rPr>
      <t>1995</t>
    </r>
    <r>
      <rPr>
        <sz val="12"/>
        <color theme="1"/>
        <rFont val="新細明體"/>
        <family val="1"/>
        <charset val="136"/>
      </rPr>
      <t>年</t>
    </r>
    <r>
      <rPr>
        <sz val="12"/>
        <color theme="1"/>
        <rFont val="Calibri"/>
        <family val="2"/>
      </rPr>
      <t>7</t>
    </r>
    <r>
      <rPr>
        <sz val="12"/>
        <color theme="1"/>
        <rFont val="新細明體"/>
        <family val="1"/>
        <charset val="136"/>
      </rPr>
      <t>期，頁</t>
    </r>
    <r>
      <rPr>
        <sz val="12"/>
        <color theme="1"/>
        <rFont val="Calibri"/>
        <family val="2"/>
      </rPr>
      <t>668-671</t>
    </r>
    <r>
      <rPr>
        <sz val="12"/>
        <color theme="1"/>
        <rFont val="新細明體"/>
        <family val="1"/>
        <charset val="136"/>
      </rPr>
      <t>。</t>
    </r>
  </si>
  <si>
    <r>
      <rPr>
        <sz val="12"/>
        <color theme="1"/>
        <rFont val="新細明體"/>
        <family val="1"/>
        <charset val="136"/>
      </rPr>
      <t>江西省彭澤縣先鋒公社曹家壠山坳</t>
    </r>
  </si>
  <si>
    <r>
      <rPr>
        <sz val="12"/>
        <color theme="1"/>
        <rFont val="新細明體"/>
        <family val="1"/>
        <charset val="136"/>
      </rPr>
      <t>葬於慶曆七年九月十三日</t>
    </r>
  </si>
  <si>
    <r>
      <rPr>
        <sz val="12"/>
        <color theme="1"/>
        <rFont val="新細明體"/>
        <family val="1"/>
        <charset val="136"/>
      </rPr>
      <t>劉宗</t>
    </r>
  </si>
  <si>
    <t>?-1047</t>
  </si>
  <si>
    <r>
      <rPr>
        <sz val="12"/>
        <color theme="1"/>
        <rFont val="新細明體"/>
        <family val="1"/>
        <charset val="136"/>
      </rPr>
      <t>墓誌</t>
    </r>
    <r>
      <rPr>
        <sz val="12"/>
        <color theme="1"/>
        <rFont val="Calibri"/>
        <family val="2"/>
      </rPr>
      <t>1(</t>
    </r>
    <r>
      <rPr>
        <sz val="12"/>
        <color theme="1"/>
        <rFont val="新細明體"/>
        <family val="1"/>
        <charset val="136"/>
      </rPr>
      <t>已不知現存何處</t>
    </r>
    <r>
      <rPr>
        <sz val="12"/>
        <color theme="1"/>
        <rFont val="Calibri"/>
        <family val="2"/>
      </rPr>
      <t>)</t>
    </r>
  </si>
  <si>
    <r>
      <rPr>
        <sz val="12"/>
        <color theme="1"/>
        <rFont val="新細明體"/>
        <family val="1"/>
        <charset val="136"/>
      </rPr>
      <t>江西省文物管理委員會，〈江西彭澤宋墓〉，《考古》，</t>
    </r>
    <r>
      <rPr>
        <sz val="12"/>
        <color theme="1"/>
        <rFont val="Calibri"/>
        <family val="2"/>
      </rPr>
      <t>1962</t>
    </r>
    <r>
      <rPr>
        <sz val="12"/>
        <color theme="1"/>
        <rFont val="新細明體"/>
        <family val="1"/>
        <charset val="136"/>
      </rPr>
      <t>年</t>
    </r>
    <r>
      <rPr>
        <sz val="12"/>
        <color theme="1"/>
        <rFont val="Calibri"/>
        <family val="2"/>
      </rPr>
      <t>10</t>
    </r>
    <r>
      <rPr>
        <sz val="12"/>
        <color theme="1"/>
        <rFont val="新細明體"/>
        <family val="1"/>
        <charset val="136"/>
      </rPr>
      <t>期，頁</t>
    </r>
    <r>
      <rPr>
        <sz val="12"/>
        <color theme="1"/>
        <rFont val="Calibri"/>
        <family val="2"/>
      </rPr>
      <t>539</t>
    </r>
    <r>
      <rPr>
        <sz val="12"/>
        <color theme="1"/>
        <rFont val="新細明體"/>
        <family val="1"/>
        <charset val="136"/>
      </rPr>
      <t>。</t>
    </r>
    <r>
      <rPr>
        <sz val="12"/>
        <color theme="1"/>
        <rFont val="Calibri"/>
        <family val="2"/>
      </rPr>
      <t xml:space="preserve">; </t>
    </r>
    <r>
      <rPr>
        <sz val="12"/>
        <color theme="1"/>
        <rFont val="新細明體"/>
        <family val="1"/>
        <charset val="136"/>
      </rPr>
      <t>江西省博物館，〈彭澤縣北宋慶曆七年墓〉，收入《江西宋代紀年墓與紀年青白瓷》，北京：文物出版社，</t>
    </r>
    <r>
      <rPr>
        <sz val="12"/>
        <color theme="1"/>
        <rFont val="Calibri"/>
        <family val="2"/>
      </rPr>
      <t>2016</t>
    </r>
    <r>
      <rPr>
        <sz val="12"/>
        <color theme="1"/>
        <rFont val="新細明體"/>
        <family val="1"/>
        <charset val="136"/>
      </rPr>
      <t>，頁</t>
    </r>
    <r>
      <rPr>
        <sz val="12"/>
        <color theme="1"/>
        <rFont val="Calibri"/>
        <family val="2"/>
      </rPr>
      <t>48-55</t>
    </r>
    <r>
      <rPr>
        <sz val="12"/>
        <color theme="1"/>
        <rFont val="新細明體"/>
        <family val="1"/>
        <charset val="136"/>
      </rPr>
      <t>。</t>
    </r>
  </si>
  <si>
    <r>
      <rPr>
        <sz val="12"/>
        <color theme="1"/>
        <rFont val="新細明體"/>
        <family val="1"/>
        <charset val="136"/>
      </rPr>
      <t>江西省景德鎮舒家莊</t>
    </r>
  </si>
  <si>
    <r>
      <rPr>
        <sz val="12"/>
        <color theme="1"/>
        <rFont val="新細明體"/>
        <family val="1"/>
        <charset val="136"/>
      </rPr>
      <t>葬於治平二年十二月二十日</t>
    </r>
  </si>
  <si>
    <r>
      <rPr>
        <sz val="12"/>
        <color theme="1"/>
        <rFont val="新細明體"/>
        <family val="1"/>
        <charset val="136"/>
      </rPr>
      <t>舒氏</t>
    </r>
  </si>
  <si>
    <t>?-1064</t>
  </si>
  <si>
    <r>
      <rPr>
        <sz val="12"/>
        <color theme="1"/>
        <rFont val="新細明體"/>
        <family val="1"/>
        <charset val="136"/>
      </rPr>
      <t>史琳</t>
    </r>
    <r>
      <rPr>
        <sz val="12"/>
        <color theme="1"/>
        <rFont val="Calibri"/>
        <family val="2"/>
      </rPr>
      <t>(</t>
    </r>
    <r>
      <rPr>
        <sz val="12"/>
        <color theme="1"/>
        <rFont val="新細明體"/>
        <family val="1"/>
        <charset val="136"/>
      </rPr>
      <t>夫</t>
    </r>
    <r>
      <rPr>
        <sz val="12"/>
        <color theme="1"/>
        <rFont val="Calibri"/>
        <family val="2"/>
      </rPr>
      <t>)</t>
    </r>
  </si>
  <si>
    <r>
      <rPr>
        <sz val="12"/>
        <color theme="1"/>
        <rFont val="新細明體"/>
        <family val="1"/>
        <charset val="136"/>
      </rPr>
      <t>墓誌「宋故舒氏之墓」</t>
    </r>
    <r>
      <rPr>
        <sz val="12"/>
        <color theme="1"/>
        <rFont val="Calibri"/>
        <family val="2"/>
      </rPr>
      <t>1</t>
    </r>
  </si>
  <si>
    <r>
      <rPr>
        <sz val="12"/>
        <color theme="1"/>
        <rFont val="新細明體"/>
        <family val="1"/>
        <charset val="136"/>
      </rPr>
      <t>彭適凡，〈景德鎮市郊出土宋瓷俑〉，《考古》，</t>
    </r>
    <r>
      <rPr>
        <sz val="12"/>
        <color theme="1"/>
        <rFont val="Calibri"/>
        <family val="2"/>
      </rPr>
      <t>1977</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143-144</t>
    </r>
    <r>
      <rPr>
        <sz val="12"/>
        <color theme="1"/>
        <rFont val="新細明體"/>
        <family val="1"/>
        <charset val="136"/>
      </rPr>
      <t>。</t>
    </r>
  </si>
  <si>
    <r>
      <rPr>
        <sz val="12"/>
        <color theme="1"/>
        <rFont val="新細明體"/>
        <family val="1"/>
        <charset val="136"/>
      </rPr>
      <t>江西省九江賽陽公社湯橋一隊盧山</t>
    </r>
  </si>
  <si>
    <r>
      <rPr>
        <sz val="12"/>
        <color theme="1"/>
        <rFont val="新細明體"/>
        <family val="1"/>
        <charset val="136"/>
      </rPr>
      <t>葬於太平興國八年十二月二十八日</t>
    </r>
  </si>
  <si>
    <r>
      <rPr>
        <sz val="12"/>
        <color theme="1"/>
        <rFont val="新細明體"/>
        <family val="1"/>
        <charset val="136"/>
      </rPr>
      <t>陶仁悊</t>
    </r>
  </si>
  <si>
    <t>941-983(43)</t>
  </si>
  <si>
    <r>
      <rPr>
        <sz val="12"/>
        <color theme="1"/>
        <rFont val="新細明體"/>
        <family val="1"/>
        <charset val="136"/>
      </rPr>
      <t>青石墓誌銘「大宋國故潯陽陶府君十九郎墓誌銘并序」</t>
    </r>
    <r>
      <rPr>
        <sz val="12"/>
        <color theme="1"/>
        <rFont val="Calibri"/>
        <family val="2"/>
      </rPr>
      <t>1</t>
    </r>
  </si>
  <si>
    <r>
      <rPr>
        <sz val="12"/>
        <color theme="1"/>
        <rFont val="新細明體"/>
        <family val="1"/>
        <charset val="136"/>
      </rPr>
      <t>梅紹裘、李科友，〈九江市、樂安縣的兩座宋代紀年墓〉，《江西歷史文物》，</t>
    </r>
    <r>
      <rPr>
        <sz val="12"/>
        <color theme="1"/>
        <rFont val="Calibri"/>
        <family val="2"/>
      </rPr>
      <t>1983</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17-19</t>
    </r>
    <r>
      <rPr>
        <sz val="12"/>
        <color theme="1"/>
        <rFont val="新細明體"/>
        <family val="1"/>
        <charset val="136"/>
      </rPr>
      <t>、</t>
    </r>
    <r>
      <rPr>
        <sz val="12"/>
        <color theme="1"/>
        <rFont val="Calibri"/>
        <family val="2"/>
      </rPr>
      <t>21</t>
    </r>
    <r>
      <rPr>
        <sz val="12"/>
        <color theme="1"/>
        <rFont val="新細明體"/>
        <family val="1"/>
        <charset val="136"/>
      </rPr>
      <t>。</t>
    </r>
    <r>
      <rPr>
        <sz val="12"/>
        <color theme="1"/>
        <rFont val="Calibri"/>
        <family val="2"/>
      </rPr>
      <t xml:space="preserve">; </t>
    </r>
    <r>
      <rPr>
        <sz val="12"/>
        <color theme="1"/>
        <rFont val="新細明體"/>
        <family val="1"/>
        <charset val="136"/>
      </rPr>
      <t>江西省文物工作隊、樂安縣博物館，〈江西九江市、樂安縣發現宋墓〉，《考古》，</t>
    </r>
    <r>
      <rPr>
        <sz val="12"/>
        <color theme="1"/>
        <rFont val="Calibri"/>
        <family val="2"/>
      </rPr>
      <t>1984</t>
    </r>
    <r>
      <rPr>
        <sz val="12"/>
        <color theme="1"/>
        <rFont val="新細明體"/>
        <family val="1"/>
        <charset val="136"/>
      </rPr>
      <t>年</t>
    </r>
    <r>
      <rPr>
        <sz val="12"/>
        <color theme="1"/>
        <rFont val="Calibri"/>
        <family val="2"/>
      </rPr>
      <t>8</t>
    </r>
    <r>
      <rPr>
        <sz val="12"/>
        <color theme="1"/>
        <rFont val="新細明體"/>
        <family val="1"/>
        <charset val="136"/>
      </rPr>
      <t>期，頁</t>
    </r>
    <r>
      <rPr>
        <sz val="12"/>
        <color theme="1"/>
        <rFont val="Calibri"/>
        <family val="2"/>
      </rPr>
      <t>733-736</t>
    </r>
    <r>
      <rPr>
        <sz val="12"/>
        <color theme="1"/>
        <rFont val="新細明體"/>
        <family val="1"/>
        <charset val="136"/>
      </rPr>
      <t>。</t>
    </r>
    <r>
      <rPr>
        <sz val="12"/>
        <color theme="1"/>
        <rFont val="Calibri"/>
        <family val="2"/>
      </rPr>
      <t xml:space="preserve">; </t>
    </r>
    <r>
      <rPr>
        <sz val="12"/>
        <color theme="1"/>
        <rFont val="新細明體"/>
        <family val="1"/>
        <charset val="136"/>
      </rPr>
      <t>江西省博物館，〈九江市北宋太平興國八年墓〉，收入《江西宋代紀年墓與紀年青白瓷》，北京：文物出版社，</t>
    </r>
    <r>
      <rPr>
        <sz val="12"/>
        <color theme="1"/>
        <rFont val="Calibri"/>
        <family val="2"/>
      </rPr>
      <t>2016</t>
    </r>
    <r>
      <rPr>
        <sz val="12"/>
        <color theme="1"/>
        <rFont val="新細明體"/>
        <family val="1"/>
        <charset val="136"/>
      </rPr>
      <t>，頁</t>
    </r>
    <r>
      <rPr>
        <sz val="12"/>
        <color theme="1"/>
        <rFont val="Calibri"/>
        <family val="2"/>
      </rPr>
      <t>6-10</t>
    </r>
    <r>
      <rPr>
        <sz val="12"/>
        <color theme="1"/>
        <rFont val="新細明體"/>
        <family val="1"/>
        <charset val="136"/>
      </rPr>
      <t>。</t>
    </r>
  </si>
  <si>
    <r>
      <rPr>
        <sz val="12"/>
        <color theme="1"/>
        <rFont val="新細明體"/>
        <family val="1"/>
        <charset val="136"/>
      </rPr>
      <t>江西省九江縣五豐村紗帽山</t>
    </r>
  </si>
  <si>
    <r>
      <rPr>
        <sz val="12"/>
        <color theme="1"/>
        <rFont val="新細明體"/>
        <family val="1"/>
        <charset val="136"/>
      </rPr>
      <t>葬於雍熙三年九月十九日</t>
    </r>
  </si>
  <si>
    <r>
      <rPr>
        <sz val="12"/>
        <color theme="1"/>
        <rFont val="新細明體"/>
        <family val="1"/>
        <charset val="136"/>
      </rPr>
      <t>阿周</t>
    </r>
  </si>
  <si>
    <t>?-986</t>
  </si>
  <si>
    <r>
      <rPr>
        <sz val="12"/>
        <color theme="1"/>
        <rFont val="新細明體"/>
        <family val="1"/>
        <charset val="136"/>
      </rPr>
      <t>青石墓誌</t>
    </r>
    <r>
      <rPr>
        <sz val="12"/>
        <color theme="1"/>
        <rFont val="Calibri"/>
        <family val="2"/>
      </rPr>
      <t>(</t>
    </r>
    <r>
      <rPr>
        <sz val="12"/>
        <color theme="1"/>
        <rFont val="新細明體"/>
        <family val="1"/>
        <charset val="136"/>
      </rPr>
      <t>無題</t>
    </r>
    <r>
      <rPr>
        <sz val="12"/>
        <color theme="1"/>
        <rFont val="Calibri"/>
        <family val="2"/>
      </rPr>
      <t>)</t>
    </r>
    <r>
      <rPr>
        <sz val="12"/>
        <color theme="1"/>
        <rFont val="新細明體"/>
        <family val="1"/>
        <charset val="136"/>
      </rPr>
      <t>「維唐雍熙三年丙戌六月三十日，豫州汝南郡母親阿周身亡</t>
    </r>
    <r>
      <rPr>
        <sz val="12"/>
        <color theme="1"/>
        <rFont val="Calibri"/>
        <family val="2"/>
      </rPr>
      <t>......</t>
    </r>
    <r>
      <rPr>
        <sz val="12"/>
        <color theme="1"/>
        <rFont val="新細明體"/>
        <family val="1"/>
        <charset val="136"/>
      </rPr>
      <t>」</t>
    </r>
    <r>
      <rPr>
        <sz val="12"/>
        <color theme="1"/>
        <rFont val="Calibri"/>
        <family val="2"/>
      </rPr>
      <t>1</t>
    </r>
  </si>
  <si>
    <r>
      <rPr>
        <sz val="12"/>
        <color theme="1"/>
        <rFont val="新細明體"/>
        <family val="1"/>
        <charset val="136"/>
      </rPr>
      <t>九江縣文物保護管理所，〈江西九江北宋墓〉，《文物》，</t>
    </r>
    <r>
      <rPr>
        <sz val="12"/>
        <color theme="1"/>
        <rFont val="Calibri"/>
        <family val="2"/>
      </rPr>
      <t>1990</t>
    </r>
    <r>
      <rPr>
        <sz val="12"/>
        <color theme="1"/>
        <rFont val="新細明體"/>
        <family val="1"/>
        <charset val="136"/>
      </rPr>
      <t>年</t>
    </r>
    <r>
      <rPr>
        <sz val="12"/>
        <color theme="1"/>
        <rFont val="Calibri"/>
        <family val="2"/>
      </rPr>
      <t>9</t>
    </r>
    <r>
      <rPr>
        <sz val="12"/>
        <color theme="1"/>
        <rFont val="新細明體"/>
        <family val="1"/>
        <charset val="136"/>
      </rPr>
      <t>期，頁</t>
    </r>
    <r>
      <rPr>
        <sz val="12"/>
        <color theme="1"/>
        <rFont val="Calibri"/>
        <family val="2"/>
      </rPr>
      <t>19-21</t>
    </r>
    <r>
      <rPr>
        <sz val="12"/>
        <color theme="1"/>
        <rFont val="新細明體"/>
        <family val="1"/>
        <charset val="136"/>
      </rPr>
      <t>。</t>
    </r>
    <r>
      <rPr>
        <sz val="12"/>
        <color theme="1"/>
        <rFont val="Calibri"/>
        <family val="2"/>
      </rPr>
      <t xml:space="preserve">; </t>
    </r>
    <r>
      <rPr>
        <sz val="12"/>
        <color theme="1"/>
        <rFont val="新細明體"/>
        <family val="1"/>
        <charset val="136"/>
      </rPr>
      <t>江西省博物館，〈九江縣北宋雍熙三年墓〉，收入《江西宋代紀年墓與紀年青白瓷》，北京：文物出版社，</t>
    </r>
    <r>
      <rPr>
        <sz val="12"/>
        <color theme="1"/>
        <rFont val="Calibri"/>
        <family val="2"/>
      </rPr>
      <t>2016</t>
    </r>
    <r>
      <rPr>
        <sz val="12"/>
        <color theme="1"/>
        <rFont val="新細明體"/>
        <family val="1"/>
        <charset val="136"/>
      </rPr>
      <t>，頁</t>
    </r>
    <r>
      <rPr>
        <sz val="12"/>
        <color theme="1"/>
        <rFont val="Calibri"/>
        <family val="2"/>
      </rPr>
      <t>11-13</t>
    </r>
    <r>
      <rPr>
        <sz val="12"/>
        <color theme="1"/>
        <rFont val="新細明體"/>
        <family val="1"/>
        <charset val="136"/>
      </rPr>
      <t>。</t>
    </r>
  </si>
  <si>
    <r>
      <rPr>
        <sz val="12"/>
        <color theme="1"/>
        <rFont val="新細明體"/>
        <family val="1"/>
        <charset val="136"/>
      </rPr>
      <t>江西省德安縣城南門畈</t>
    </r>
  </si>
  <si>
    <r>
      <rPr>
        <sz val="12"/>
        <color theme="1"/>
        <rFont val="新細明體"/>
        <family val="1"/>
        <charset val="136"/>
      </rPr>
      <t>葬於景祐五年十月二十二日</t>
    </r>
  </si>
  <si>
    <r>
      <rPr>
        <sz val="12"/>
        <color theme="1"/>
        <rFont val="新細明體"/>
        <family val="1"/>
        <charset val="136"/>
      </rPr>
      <t>劉氏</t>
    </r>
  </si>
  <si>
    <t>959-1037(79)</t>
  </si>
  <si>
    <r>
      <rPr>
        <sz val="12"/>
        <color theme="1"/>
        <rFont val="新細明體"/>
        <family val="1"/>
        <charset val="136"/>
      </rPr>
      <t>石墓誌「彭城劉氏夫人墓誌</t>
    </r>
    <r>
      <rPr>
        <sz val="12"/>
        <color theme="1"/>
        <rFont val="Calibri"/>
        <family val="2"/>
      </rPr>
      <t>/</t>
    </r>
    <r>
      <rPr>
        <sz val="12"/>
        <color theme="1"/>
        <rFont val="新細明體"/>
        <family val="1"/>
        <charset val="136"/>
      </rPr>
      <t>皇宋江州德安縣石府君夫人劉氏墓誌銘并序」</t>
    </r>
    <r>
      <rPr>
        <sz val="12"/>
        <color theme="1"/>
        <rFont val="Calibri"/>
        <family val="2"/>
      </rPr>
      <t>1</t>
    </r>
  </si>
  <si>
    <r>
      <rPr>
        <sz val="12"/>
        <color theme="1"/>
        <rFont val="新細明體"/>
        <family val="1"/>
        <charset val="136"/>
      </rPr>
      <t>德安縣文藝站，〈德安縣北宋墓又發現精瓷〉，《江西歷史文物》，</t>
    </r>
    <r>
      <rPr>
        <sz val="12"/>
        <color theme="1"/>
        <rFont val="Calibri"/>
        <family val="2"/>
      </rPr>
      <t>1979</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27</t>
    </r>
    <r>
      <rPr>
        <sz val="12"/>
        <color theme="1"/>
        <rFont val="新細明體"/>
        <family val="1"/>
        <charset val="136"/>
      </rPr>
      <t>。</t>
    </r>
    <r>
      <rPr>
        <sz val="12"/>
        <color theme="1"/>
        <rFont val="Calibri"/>
        <family val="2"/>
      </rPr>
      <t xml:space="preserve">; </t>
    </r>
    <r>
      <rPr>
        <sz val="12"/>
        <color theme="1"/>
        <rFont val="新細明體"/>
        <family val="1"/>
        <charset val="136"/>
      </rPr>
      <t>江西省博物館，〈德安縣北宋景祐五年墓〉，收入《江西宋代紀年墓與紀年青白瓷》，北京：文物出版社，</t>
    </r>
    <r>
      <rPr>
        <sz val="12"/>
        <color theme="1"/>
        <rFont val="Calibri"/>
        <family val="2"/>
      </rPr>
      <t>2016</t>
    </r>
    <r>
      <rPr>
        <sz val="12"/>
        <color theme="1"/>
        <rFont val="新細明體"/>
        <family val="1"/>
        <charset val="136"/>
      </rPr>
      <t>，頁</t>
    </r>
    <r>
      <rPr>
        <sz val="12"/>
        <color theme="1"/>
        <rFont val="Calibri"/>
        <family val="2"/>
      </rPr>
      <t>36-41</t>
    </r>
    <r>
      <rPr>
        <sz val="12"/>
        <color theme="1"/>
        <rFont val="新細明體"/>
        <family val="1"/>
        <charset val="136"/>
      </rPr>
      <t>。</t>
    </r>
  </si>
  <si>
    <r>
      <rPr>
        <sz val="12"/>
        <color theme="1"/>
        <rFont val="新細明體"/>
        <family val="1"/>
        <charset val="136"/>
      </rPr>
      <t>江西省鉛山縣新灘鄉蓮花大隊王家坂村蓮花山</t>
    </r>
  </si>
  <si>
    <r>
      <rPr>
        <sz val="12"/>
        <color theme="1"/>
        <rFont val="新細明體"/>
        <family val="1"/>
        <charset val="136"/>
      </rPr>
      <t>葬於元祐改元十一月初六日</t>
    </r>
  </si>
  <si>
    <r>
      <rPr>
        <sz val="12"/>
        <color theme="1"/>
        <rFont val="新細明體"/>
        <family val="1"/>
        <charset val="136"/>
      </rPr>
      <t>吳氏</t>
    </r>
  </si>
  <si>
    <t>1035-1086.1.7(52)</t>
  </si>
  <si>
    <r>
      <rPr>
        <sz val="12"/>
        <color theme="1"/>
        <rFont val="新細明體"/>
        <family val="1"/>
        <charset val="136"/>
      </rPr>
      <t>金天寵</t>
    </r>
    <r>
      <rPr>
        <sz val="12"/>
        <color theme="1"/>
        <rFont val="Calibri"/>
        <family val="2"/>
      </rPr>
      <t>(</t>
    </r>
    <r>
      <rPr>
        <sz val="12"/>
        <color theme="1"/>
        <rFont val="新細明體"/>
        <family val="1"/>
        <charset val="136"/>
      </rPr>
      <t>夫</t>
    </r>
    <r>
      <rPr>
        <sz val="12"/>
        <color theme="1"/>
        <rFont val="Calibri"/>
        <family val="2"/>
      </rPr>
      <t>)</t>
    </r>
  </si>
  <si>
    <r>
      <rPr>
        <sz val="12"/>
        <color theme="1"/>
        <rFont val="新細明體"/>
        <family val="1"/>
        <charset val="136"/>
      </rPr>
      <t>紅砂石墓誌銘「宋故金公夫人吳氏墓銘并序」</t>
    </r>
    <r>
      <rPr>
        <sz val="12"/>
        <color theme="1"/>
        <rFont val="Calibri"/>
        <family val="2"/>
      </rPr>
      <t>1</t>
    </r>
  </si>
  <si>
    <r>
      <rPr>
        <sz val="12"/>
        <color theme="1"/>
        <rFont val="新細明體"/>
        <family val="1"/>
        <charset val="136"/>
      </rPr>
      <t>江西省文物工作隊、鉛山縣文化館，〈江西鉛山縣蓮花山宋墓〉，《考古》，</t>
    </r>
    <r>
      <rPr>
        <sz val="12"/>
        <color theme="1"/>
        <rFont val="Calibri"/>
        <family val="2"/>
      </rPr>
      <t>1984</t>
    </r>
    <r>
      <rPr>
        <sz val="12"/>
        <color theme="1"/>
        <rFont val="新細明體"/>
        <family val="1"/>
        <charset val="136"/>
      </rPr>
      <t>年</t>
    </r>
    <r>
      <rPr>
        <sz val="12"/>
        <color theme="1"/>
        <rFont val="Calibri"/>
        <family val="2"/>
      </rPr>
      <t>11</t>
    </r>
    <r>
      <rPr>
        <sz val="12"/>
        <color theme="1"/>
        <rFont val="新細明體"/>
        <family val="1"/>
        <charset val="136"/>
      </rPr>
      <t>期，頁</t>
    </r>
    <r>
      <rPr>
        <sz val="12"/>
        <color theme="1"/>
        <rFont val="Calibri"/>
        <family val="2"/>
      </rPr>
      <t>986-989</t>
    </r>
    <r>
      <rPr>
        <sz val="12"/>
        <color theme="1"/>
        <rFont val="新細明體"/>
        <family val="1"/>
        <charset val="136"/>
      </rPr>
      <t>、</t>
    </r>
    <r>
      <rPr>
        <sz val="12"/>
        <color theme="1"/>
        <rFont val="Calibri"/>
        <family val="2"/>
      </rPr>
      <t>985</t>
    </r>
    <r>
      <rPr>
        <sz val="12"/>
        <color theme="1"/>
        <rFont val="新細明體"/>
        <family val="1"/>
        <charset val="136"/>
      </rPr>
      <t>。</t>
    </r>
    <r>
      <rPr>
        <sz val="12"/>
        <color theme="1"/>
        <rFont val="Calibri"/>
        <family val="2"/>
      </rPr>
      <t xml:space="preserve">; </t>
    </r>
    <r>
      <rPr>
        <sz val="12"/>
        <color theme="1"/>
        <rFont val="新細明體"/>
        <family val="1"/>
        <charset val="136"/>
      </rPr>
      <t>王立斌、陳定榮，〈鉛山縣蓮花山宋墓〉，《江西歷史文物》，</t>
    </r>
    <r>
      <rPr>
        <sz val="12"/>
        <color theme="1"/>
        <rFont val="Calibri"/>
        <family val="2"/>
      </rPr>
      <t>1984</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15-17</t>
    </r>
    <r>
      <rPr>
        <sz val="12"/>
        <color theme="1"/>
        <rFont val="新細明體"/>
        <family val="1"/>
        <charset val="136"/>
      </rPr>
      <t>。</t>
    </r>
    <r>
      <rPr>
        <sz val="12"/>
        <color theme="1"/>
        <rFont val="Calibri"/>
        <family val="2"/>
      </rPr>
      <t xml:space="preserve">; </t>
    </r>
    <r>
      <rPr>
        <sz val="12"/>
        <color theme="1"/>
        <rFont val="新細明體"/>
        <family val="1"/>
        <charset val="136"/>
      </rPr>
      <t>江西省博物館，〈鉛山縣北宋元祐元年墓〉，收入《江西宋代紀年墓與紀年青白瓷》，北京：文物出版社，</t>
    </r>
    <r>
      <rPr>
        <sz val="12"/>
        <color theme="1"/>
        <rFont val="Calibri"/>
        <family val="2"/>
      </rPr>
      <t>2016</t>
    </r>
    <r>
      <rPr>
        <sz val="12"/>
        <color theme="1"/>
        <rFont val="新細明體"/>
        <family val="1"/>
        <charset val="136"/>
      </rPr>
      <t>，頁</t>
    </r>
    <r>
      <rPr>
        <sz val="12"/>
        <color theme="1"/>
        <rFont val="Calibri"/>
        <family val="2"/>
      </rPr>
      <t>68-73</t>
    </r>
    <r>
      <rPr>
        <sz val="12"/>
        <color theme="1"/>
        <rFont val="新細明體"/>
        <family val="1"/>
        <charset val="136"/>
      </rPr>
      <t>。</t>
    </r>
  </si>
  <si>
    <r>
      <rPr>
        <sz val="12"/>
        <color theme="1"/>
        <rFont val="新細明體"/>
        <family val="1"/>
        <charset val="136"/>
      </rPr>
      <t>江西省德安河東公社紅青大隊</t>
    </r>
  </si>
  <si>
    <r>
      <rPr>
        <sz val="12"/>
        <color theme="1"/>
        <rFont val="新細明體"/>
        <family val="1"/>
        <charset val="136"/>
      </rPr>
      <t>葬於景祐四年歲次丁丑十二月戊辰朔十七日甲申</t>
    </r>
  </si>
  <si>
    <r>
      <rPr>
        <sz val="12"/>
        <color theme="1"/>
        <rFont val="新細明體"/>
        <family val="1"/>
        <charset val="136"/>
      </rPr>
      <t>蔡清</t>
    </r>
  </si>
  <si>
    <t>972-1037.10.10(66)</t>
  </si>
  <si>
    <r>
      <rPr>
        <sz val="12"/>
        <color theme="1"/>
        <rFont val="新細明體"/>
        <family val="1"/>
        <charset val="136"/>
      </rPr>
      <t>石墓誌「皇宋江州德安縣蔡府君墓誌銘并序」</t>
    </r>
    <r>
      <rPr>
        <sz val="12"/>
        <color theme="1"/>
        <rFont val="Calibri"/>
        <family val="2"/>
      </rPr>
      <t>1</t>
    </r>
  </si>
  <si>
    <r>
      <rPr>
        <sz val="12"/>
        <color theme="1"/>
        <rFont val="新細明體"/>
        <family val="1"/>
        <charset val="136"/>
      </rPr>
      <t>彭適凡、唐昌樸，〈江西發現幾座北宋紀年墓〉，《文物》，</t>
    </r>
    <r>
      <rPr>
        <sz val="12"/>
        <color theme="1"/>
        <rFont val="Calibri"/>
        <family val="2"/>
      </rPr>
      <t>1980</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28-33</t>
    </r>
    <r>
      <rPr>
        <sz val="12"/>
        <color theme="1"/>
        <rFont val="新細明體"/>
        <family val="1"/>
        <charset val="136"/>
      </rPr>
      <t>。</t>
    </r>
    <r>
      <rPr>
        <sz val="12"/>
        <color theme="1"/>
        <rFont val="Calibri"/>
        <family val="2"/>
      </rPr>
      <t xml:space="preserve">; </t>
    </r>
    <r>
      <rPr>
        <sz val="12"/>
        <color theme="1"/>
        <rFont val="新細明體"/>
        <family val="1"/>
        <charset val="136"/>
      </rPr>
      <t>江西省博物館，〈德安縣北宋景祐四年墓〉，收入《江西宋代紀年墓與紀年青白瓷》，北京：文物出版社，</t>
    </r>
    <r>
      <rPr>
        <sz val="12"/>
        <color theme="1"/>
        <rFont val="Calibri"/>
        <family val="2"/>
      </rPr>
      <t>2016</t>
    </r>
    <r>
      <rPr>
        <sz val="12"/>
        <color theme="1"/>
        <rFont val="新細明體"/>
        <family val="1"/>
        <charset val="136"/>
      </rPr>
      <t>，頁</t>
    </r>
    <r>
      <rPr>
        <sz val="12"/>
        <color theme="1"/>
        <rFont val="Calibri"/>
        <family val="2"/>
      </rPr>
      <t>32-35</t>
    </r>
    <r>
      <rPr>
        <sz val="12"/>
        <color theme="1"/>
        <rFont val="新細明體"/>
        <family val="1"/>
        <charset val="136"/>
      </rPr>
      <t>。</t>
    </r>
  </si>
  <si>
    <r>
      <rPr>
        <sz val="12"/>
        <color theme="1"/>
        <rFont val="新細明體"/>
        <family val="1"/>
        <charset val="136"/>
      </rPr>
      <t>江西省彭澤湖西公社湖西大隊</t>
    </r>
  </si>
  <si>
    <r>
      <rPr>
        <sz val="12"/>
        <color theme="1"/>
        <rFont val="新細明體"/>
        <family val="1"/>
        <charset val="136"/>
      </rPr>
      <t>葬於元祐五年庚午歲冬十二月十六</t>
    </r>
  </si>
  <si>
    <r>
      <rPr>
        <sz val="12"/>
        <color theme="1"/>
        <rFont val="新細明體"/>
        <family val="1"/>
        <charset val="136"/>
      </rPr>
      <t>易氏八娘</t>
    </r>
  </si>
  <si>
    <t>1041-1090.7.27(50)</t>
  </si>
  <si>
    <r>
      <rPr>
        <sz val="12"/>
        <color theme="1"/>
        <rFont val="新細明體"/>
        <family val="1"/>
        <charset val="136"/>
      </rPr>
      <t>青石墓誌「大宋易氏夫人墓誌</t>
    </r>
    <r>
      <rPr>
        <sz val="12"/>
        <color theme="1"/>
        <rFont val="Calibri"/>
        <family val="2"/>
      </rPr>
      <t>/</t>
    </r>
    <r>
      <rPr>
        <sz val="12"/>
        <color theme="1"/>
        <rFont val="新細明體"/>
        <family val="1"/>
        <charset val="136"/>
      </rPr>
      <t>宋故易氏夫人墓銘并序」</t>
    </r>
    <r>
      <rPr>
        <sz val="12"/>
        <color theme="1"/>
        <rFont val="Calibri"/>
        <family val="2"/>
      </rPr>
      <t>1</t>
    </r>
  </si>
  <si>
    <r>
      <rPr>
        <sz val="12"/>
        <color theme="1"/>
        <rFont val="新細明體"/>
        <family val="1"/>
        <charset val="136"/>
      </rPr>
      <t>彭適凡、唐昌樸，〈江西發現幾座北宋紀年墓〉，《文物》，</t>
    </r>
    <r>
      <rPr>
        <sz val="12"/>
        <color theme="1"/>
        <rFont val="Calibri"/>
        <family val="2"/>
      </rPr>
      <t>1980</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28-33</t>
    </r>
    <r>
      <rPr>
        <sz val="12"/>
        <color theme="1"/>
        <rFont val="新細明體"/>
        <family val="1"/>
        <charset val="136"/>
      </rPr>
      <t>。</t>
    </r>
    <r>
      <rPr>
        <sz val="12"/>
        <color theme="1"/>
        <rFont val="Calibri"/>
        <family val="2"/>
      </rPr>
      <t xml:space="preserve">; </t>
    </r>
    <r>
      <rPr>
        <sz val="12"/>
        <color theme="1"/>
        <rFont val="新細明體"/>
        <family val="1"/>
        <charset val="136"/>
      </rPr>
      <t>江西省博物館，〈彭澤縣北宋元祐五年墓〉，收入《江西宋代紀年墓與紀年青白瓷》，北京：文物出版社，</t>
    </r>
    <r>
      <rPr>
        <sz val="12"/>
        <color theme="1"/>
        <rFont val="Calibri"/>
        <family val="2"/>
      </rPr>
      <t>2016</t>
    </r>
    <r>
      <rPr>
        <sz val="12"/>
        <color theme="1"/>
        <rFont val="新細明體"/>
        <family val="1"/>
        <charset val="136"/>
      </rPr>
      <t>，頁</t>
    </r>
    <r>
      <rPr>
        <sz val="12"/>
        <color theme="1"/>
        <rFont val="Calibri"/>
        <family val="2"/>
      </rPr>
      <t>74-79</t>
    </r>
    <r>
      <rPr>
        <sz val="12"/>
        <color theme="1"/>
        <rFont val="新細明體"/>
        <family val="1"/>
        <charset val="136"/>
      </rPr>
      <t>。</t>
    </r>
    <r>
      <rPr>
        <sz val="12"/>
        <color theme="1"/>
        <rFont val="Calibri"/>
        <family val="2"/>
      </rPr>
      <t xml:space="preserve">; </t>
    </r>
    <r>
      <rPr>
        <sz val="12"/>
        <color theme="1"/>
        <rFont val="新細明體"/>
        <family val="1"/>
        <charset val="136"/>
      </rPr>
      <t>張勛燎、白彬，〈墓葬出土道教代人的「木人」和「石真」〉，收入《中國道教考古</t>
    </r>
    <r>
      <rPr>
        <sz val="12"/>
        <color theme="1"/>
        <rFont val="Calibri"/>
        <family val="2"/>
      </rPr>
      <t>5</t>
    </r>
    <r>
      <rPr>
        <sz val="12"/>
        <color theme="1"/>
        <rFont val="新細明體"/>
        <family val="1"/>
        <charset val="136"/>
      </rPr>
      <t>》，北京：線裝書局，</t>
    </r>
    <r>
      <rPr>
        <sz val="12"/>
        <color theme="1"/>
        <rFont val="Calibri"/>
        <family val="2"/>
      </rPr>
      <t>2006</t>
    </r>
    <r>
      <rPr>
        <sz val="12"/>
        <color theme="1"/>
        <rFont val="新細明體"/>
        <family val="1"/>
        <charset val="136"/>
      </rPr>
      <t>，頁</t>
    </r>
    <r>
      <rPr>
        <sz val="12"/>
        <color theme="1"/>
        <rFont val="Calibri"/>
        <family val="2"/>
      </rPr>
      <t>1383-1450</t>
    </r>
    <r>
      <rPr>
        <sz val="12"/>
        <color theme="1"/>
        <rFont val="新細明體"/>
        <family val="1"/>
        <charset val="136"/>
      </rPr>
      <t>。</t>
    </r>
  </si>
  <si>
    <r>
      <rPr>
        <sz val="12"/>
        <color theme="1"/>
        <rFont val="新細明體"/>
        <family val="1"/>
        <charset val="136"/>
      </rPr>
      <t>江西省進賢池溪公社焦家生產大隊</t>
    </r>
  </si>
  <si>
    <r>
      <rPr>
        <sz val="12"/>
        <color theme="1"/>
        <rFont val="新細明體"/>
        <family val="1"/>
        <charset val="136"/>
      </rPr>
      <t>葬於重和元年十一月二十五日</t>
    </r>
    <r>
      <rPr>
        <sz val="12"/>
        <color theme="1"/>
        <rFont val="Calibri"/>
        <family val="2"/>
      </rPr>
      <t>(</t>
    </r>
    <r>
      <rPr>
        <sz val="12"/>
        <color theme="1"/>
        <rFont val="新細明體"/>
        <family val="1"/>
        <charset val="136"/>
      </rPr>
      <t>吳愿</t>
    </r>
    <r>
      <rPr>
        <sz val="12"/>
        <color theme="1"/>
        <rFont val="Calibri"/>
        <family val="2"/>
      </rPr>
      <t>)</t>
    </r>
  </si>
  <si>
    <r>
      <rPr>
        <sz val="12"/>
        <color theme="1"/>
        <rFont val="新細明體"/>
        <family val="1"/>
        <charset val="136"/>
      </rPr>
      <t>吳愿、吳愿妻</t>
    </r>
  </si>
  <si>
    <r>
      <t>1071-1117.6.11(47)(</t>
    </r>
    <r>
      <rPr>
        <sz val="12"/>
        <color theme="1"/>
        <rFont val="新細明體"/>
        <family val="1"/>
        <charset val="136"/>
      </rPr>
      <t>吳愿</t>
    </r>
    <r>
      <rPr>
        <sz val="12"/>
        <color theme="1"/>
        <rFont val="Calibri"/>
        <family val="2"/>
      </rPr>
      <t>)</t>
    </r>
    <r>
      <rPr>
        <sz val="12"/>
        <color theme="1"/>
        <rFont val="新細明體"/>
        <family val="1"/>
        <charset val="136"/>
      </rPr>
      <t>、</t>
    </r>
    <r>
      <rPr>
        <sz val="12"/>
        <color theme="1"/>
        <rFont val="Calibri"/>
        <family val="2"/>
      </rPr>
      <t>?-?(</t>
    </r>
    <r>
      <rPr>
        <sz val="12"/>
        <color theme="1"/>
        <rFont val="新細明體"/>
        <family val="1"/>
        <charset val="136"/>
      </rPr>
      <t>吳愿妻</t>
    </r>
    <r>
      <rPr>
        <sz val="12"/>
        <color theme="1"/>
        <rFont val="Calibri"/>
        <family val="2"/>
      </rPr>
      <t>)</t>
    </r>
  </si>
  <si>
    <r>
      <rPr>
        <sz val="12"/>
        <color theme="1"/>
        <rFont val="新細明體"/>
        <family val="1"/>
        <charset val="136"/>
      </rPr>
      <t>青石墓誌「宋故吳助教墓誌銘」</t>
    </r>
    <r>
      <rPr>
        <sz val="12"/>
        <color theme="1"/>
        <rFont val="Calibri"/>
        <family val="2"/>
      </rPr>
      <t>1</t>
    </r>
  </si>
  <si>
    <r>
      <rPr>
        <sz val="12"/>
        <color theme="1"/>
        <rFont val="新細明體"/>
        <family val="1"/>
        <charset val="136"/>
      </rPr>
      <t>助教</t>
    </r>
    <r>
      <rPr>
        <sz val="12"/>
        <color theme="1"/>
        <rFont val="Calibri"/>
        <family val="2"/>
      </rPr>
      <t>(</t>
    </r>
    <r>
      <rPr>
        <sz val="12"/>
        <color theme="1"/>
        <rFont val="新細明體"/>
        <family val="1"/>
        <charset val="136"/>
      </rPr>
      <t>吳愿</t>
    </r>
    <r>
      <rPr>
        <sz val="12"/>
        <color theme="1"/>
        <rFont val="Calibri"/>
        <family val="2"/>
      </rPr>
      <t>)</t>
    </r>
  </si>
  <si>
    <r>
      <rPr>
        <sz val="12"/>
        <color theme="1"/>
        <rFont val="新細明體"/>
        <family val="1"/>
        <charset val="136"/>
      </rPr>
      <t>彭適凡、唐昌樸，〈江西發現幾座北宋紀年墓〉，《文物》，</t>
    </r>
    <r>
      <rPr>
        <sz val="12"/>
        <color theme="1"/>
        <rFont val="Calibri"/>
        <family val="2"/>
      </rPr>
      <t>1980</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28-33</t>
    </r>
    <r>
      <rPr>
        <sz val="12"/>
        <color theme="1"/>
        <rFont val="新細明體"/>
        <family val="1"/>
        <charset val="136"/>
      </rPr>
      <t>。</t>
    </r>
    <r>
      <rPr>
        <sz val="12"/>
        <color theme="1"/>
        <rFont val="Calibri"/>
        <family val="2"/>
      </rPr>
      <t xml:space="preserve">; </t>
    </r>
    <r>
      <rPr>
        <sz val="12"/>
        <color theme="1"/>
        <rFont val="新細明體"/>
        <family val="1"/>
        <charset val="136"/>
      </rPr>
      <t>陳柏泉，〈江西出土地券綜述〉，《考古》，</t>
    </r>
    <r>
      <rPr>
        <sz val="12"/>
        <color theme="1"/>
        <rFont val="Calibri"/>
        <family val="2"/>
      </rPr>
      <t>1987</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219</t>
    </r>
    <r>
      <rPr>
        <sz val="12"/>
        <color theme="1"/>
        <rFont val="新細明體"/>
        <family val="1"/>
        <charset val="136"/>
      </rPr>
      <t>、</t>
    </r>
    <r>
      <rPr>
        <sz val="12"/>
        <color theme="1"/>
        <rFont val="Calibri"/>
        <family val="2"/>
      </rPr>
      <t>223-231</t>
    </r>
    <r>
      <rPr>
        <sz val="12"/>
        <color theme="1"/>
        <rFont val="新細明體"/>
        <family val="1"/>
        <charset val="136"/>
      </rPr>
      <t>。</t>
    </r>
    <r>
      <rPr>
        <sz val="12"/>
        <color theme="1"/>
        <rFont val="Calibri"/>
        <family val="2"/>
      </rPr>
      <t xml:space="preserve">; </t>
    </r>
    <r>
      <rPr>
        <sz val="12"/>
        <color theme="1"/>
        <rFont val="新細明體"/>
        <family val="1"/>
        <charset val="136"/>
      </rPr>
      <t>江西省博物館，〈進賢縣北宋政和八年墓〉，收入《江西宋代紀年墓與紀年青白瓷》，北京：文物出版社，</t>
    </r>
    <r>
      <rPr>
        <sz val="12"/>
        <color theme="1"/>
        <rFont val="Calibri"/>
        <family val="2"/>
      </rPr>
      <t>2016</t>
    </r>
    <r>
      <rPr>
        <sz val="12"/>
        <color theme="1"/>
        <rFont val="新細明體"/>
        <family val="1"/>
        <charset val="136"/>
      </rPr>
      <t>，頁</t>
    </r>
    <r>
      <rPr>
        <sz val="12"/>
        <color theme="1"/>
        <rFont val="Calibri"/>
        <family val="2"/>
      </rPr>
      <t>110-121</t>
    </r>
    <r>
      <rPr>
        <sz val="12"/>
        <color theme="1"/>
        <rFont val="新細明體"/>
        <family val="1"/>
        <charset val="136"/>
      </rPr>
      <t>。</t>
    </r>
  </si>
  <si>
    <r>
      <rPr>
        <sz val="12"/>
        <color theme="1"/>
        <rFont val="新細明體"/>
        <family val="1"/>
        <charset val="136"/>
      </rPr>
      <t>江西省九江星子</t>
    </r>
  </si>
  <si>
    <r>
      <rPr>
        <sz val="12"/>
        <color theme="1"/>
        <rFont val="新細明體"/>
        <family val="1"/>
        <charset val="136"/>
      </rPr>
      <t>葬於建中靖國元年辛巳歲十二月十一日丁酉</t>
    </r>
    <r>
      <rPr>
        <sz val="12"/>
        <color theme="1"/>
        <rFont val="Calibri"/>
        <family val="2"/>
      </rPr>
      <t>(</t>
    </r>
    <r>
      <rPr>
        <sz val="12"/>
        <color theme="1"/>
        <rFont val="新細明體"/>
        <family val="1"/>
        <charset val="136"/>
      </rPr>
      <t>胡十四郎</t>
    </r>
    <r>
      <rPr>
        <sz val="12"/>
        <color theme="1"/>
        <rFont val="Calibri"/>
        <family val="2"/>
      </rPr>
      <t>)</t>
    </r>
    <r>
      <rPr>
        <sz val="12"/>
        <color theme="1"/>
        <rFont val="新細明體"/>
        <family val="1"/>
        <charset val="136"/>
      </rPr>
      <t>、葬於元祐七年十二月十二日</t>
    </r>
    <r>
      <rPr>
        <sz val="12"/>
        <color theme="1"/>
        <rFont val="Calibri"/>
        <family val="2"/>
      </rPr>
      <t>(</t>
    </r>
    <r>
      <rPr>
        <sz val="12"/>
        <color theme="1"/>
        <rFont val="新細明體"/>
        <family val="1"/>
        <charset val="136"/>
      </rPr>
      <t>陳氏</t>
    </r>
    <r>
      <rPr>
        <sz val="12"/>
        <color theme="1"/>
        <rFont val="Calibri"/>
        <family val="2"/>
      </rPr>
      <t>)</t>
    </r>
  </si>
  <si>
    <t>1102; 1093</t>
  </si>
  <si>
    <r>
      <rPr>
        <sz val="12"/>
        <color theme="1"/>
        <rFont val="新細明體"/>
        <family val="1"/>
        <charset val="136"/>
      </rPr>
      <t>胡仲雅、陳氏</t>
    </r>
  </si>
  <si>
    <r>
      <t>1043-1099.9.23(57)(</t>
    </r>
    <r>
      <rPr>
        <sz val="12"/>
        <color theme="1"/>
        <rFont val="新細明體"/>
        <family val="1"/>
        <charset val="136"/>
      </rPr>
      <t>胡十四郎</t>
    </r>
    <r>
      <rPr>
        <sz val="12"/>
        <color theme="1"/>
        <rFont val="Calibri"/>
        <family val="2"/>
      </rPr>
      <t>)</t>
    </r>
    <r>
      <rPr>
        <sz val="12"/>
        <color theme="1"/>
        <rFont val="新細明體"/>
        <family val="1"/>
        <charset val="136"/>
      </rPr>
      <t>、</t>
    </r>
    <r>
      <rPr>
        <sz val="12"/>
        <color theme="1"/>
        <rFont val="Calibri"/>
        <family val="2"/>
      </rPr>
      <t>1045-1092.2.10(48)(</t>
    </r>
    <r>
      <rPr>
        <sz val="12"/>
        <color theme="1"/>
        <rFont val="新細明體"/>
        <family val="1"/>
        <charset val="136"/>
      </rPr>
      <t>陳氏</t>
    </r>
    <r>
      <rPr>
        <sz val="12"/>
        <color theme="1"/>
        <rFont val="Calibri"/>
        <family val="2"/>
      </rPr>
      <t>)</t>
    </r>
  </si>
  <si>
    <r>
      <rPr>
        <sz val="12"/>
        <color theme="1"/>
        <rFont val="新細明體"/>
        <family val="1"/>
        <charset val="136"/>
      </rPr>
      <t>尖首圭形青石墓誌「宋故陳氏夫人墓誌銘」</t>
    </r>
    <r>
      <rPr>
        <sz val="12"/>
        <color theme="1"/>
        <rFont val="Calibri"/>
        <family val="2"/>
      </rPr>
      <t>1</t>
    </r>
    <r>
      <rPr>
        <sz val="12"/>
        <color theme="1"/>
        <rFont val="新細明體"/>
        <family val="1"/>
        <charset val="136"/>
      </rPr>
      <t>、尖首圭形青石墓誌「宋故胡君十四郎墓誌銘」</t>
    </r>
    <r>
      <rPr>
        <sz val="12"/>
        <color theme="1"/>
        <rFont val="Calibri"/>
        <family val="2"/>
      </rPr>
      <t>1</t>
    </r>
  </si>
  <si>
    <r>
      <rPr>
        <sz val="12"/>
        <color theme="1"/>
        <rFont val="新細明體"/>
        <family val="1"/>
        <charset val="136"/>
      </rPr>
      <t>彭適凡、唐昌樸，〈江西發現幾座北宋紀年墓〉，《文物》，</t>
    </r>
    <r>
      <rPr>
        <sz val="12"/>
        <color theme="1"/>
        <rFont val="Calibri"/>
        <family val="2"/>
      </rPr>
      <t>1980</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28-33</t>
    </r>
    <r>
      <rPr>
        <sz val="12"/>
        <color theme="1"/>
        <rFont val="新細明體"/>
        <family val="1"/>
        <charset val="136"/>
      </rPr>
      <t>。</t>
    </r>
    <r>
      <rPr>
        <sz val="12"/>
        <color theme="1"/>
        <rFont val="Calibri"/>
        <family val="2"/>
      </rPr>
      <t xml:space="preserve">; </t>
    </r>
    <r>
      <rPr>
        <sz val="12"/>
        <color theme="1"/>
        <rFont val="新細明體"/>
        <family val="1"/>
        <charset val="136"/>
      </rPr>
      <t>江西省博物館，〈星子縣北宋建中靖國元年墓〉，收入《江西宋代紀年墓與紀年青白瓷》，北京：文物出版社，</t>
    </r>
    <r>
      <rPr>
        <sz val="12"/>
        <color theme="1"/>
        <rFont val="Calibri"/>
        <family val="2"/>
      </rPr>
      <t>2016</t>
    </r>
    <r>
      <rPr>
        <sz val="12"/>
        <color theme="1"/>
        <rFont val="新細明體"/>
        <family val="1"/>
        <charset val="136"/>
      </rPr>
      <t>，頁</t>
    </r>
    <r>
      <rPr>
        <sz val="12"/>
        <color theme="1"/>
        <rFont val="Calibri"/>
        <family val="2"/>
      </rPr>
      <t>86-93</t>
    </r>
    <r>
      <rPr>
        <sz val="12"/>
        <color theme="1"/>
        <rFont val="新細明體"/>
        <family val="1"/>
        <charset val="136"/>
      </rPr>
      <t>。</t>
    </r>
  </si>
  <si>
    <r>
      <rPr>
        <sz val="12"/>
        <color theme="1"/>
        <rFont val="新細明體"/>
        <family val="1"/>
        <charset val="136"/>
      </rPr>
      <t>江西省吉安</t>
    </r>
  </si>
  <si>
    <r>
      <rPr>
        <sz val="12"/>
        <color theme="1"/>
        <rFont val="新細明體"/>
        <family val="1"/>
        <charset val="136"/>
      </rPr>
      <t>葬於乙卯年正月己卯二十七庚申日</t>
    </r>
  </si>
  <si>
    <r>
      <rPr>
        <sz val="12"/>
        <color theme="1"/>
        <rFont val="新細明體"/>
        <family val="1"/>
        <charset val="136"/>
      </rPr>
      <t>江注</t>
    </r>
  </si>
  <si>
    <t>1014-1074.6.24(60)</t>
  </si>
  <si>
    <r>
      <rPr>
        <sz val="12"/>
        <color theme="1"/>
        <rFont val="新細明體"/>
        <family val="1"/>
        <charset val="136"/>
      </rPr>
      <t>石墓誌並蓋「宋秘書丞江君墓誌銘」</t>
    </r>
    <r>
      <rPr>
        <sz val="12"/>
        <color theme="1"/>
        <rFont val="Calibri"/>
        <family val="2"/>
      </rPr>
      <t>1</t>
    </r>
  </si>
  <si>
    <r>
      <rPr>
        <sz val="12"/>
        <color theme="1"/>
        <rFont val="新細明體"/>
        <family val="1"/>
        <charset val="136"/>
      </rPr>
      <t>秘書丞知江州湖口縣事兼兵馬都監</t>
    </r>
  </si>
  <si>
    <r>
      <rPr>
        <sz val="12"/>
        <color theme="1"/>
        <rFont val="新細明體"/>
        <family val="1"/>
        <charset val="136"/>
      </rPr>
      <t>彭適凡、唐昌樸，〈江西發現幾座北宋紀年墓〉，《文物》，</t>
    </r>
    <r>
      <rPr>
        <sz val="12"/>
        <color theme="1"/>
        <rFont val="Calibri"/>
        <family val="2"/>
      </rPr>
      <t>1980</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28-33</t>
    </r>
    <r>
      <rPr>
        <sz val="12"/>
        <color theme="1"/>
        <rFont val="新細明體"/>
        <family val="1"/>
        <charset val="136"/>
      </rPr>
      <t>。</t>
    </r>
    <r>
      <rPr>
        <sz val="12"/>
        <color theme="1"/>
        <rFont val="Calibri"/>
        <family val="2"/>
      </rPr>
      <t xml:space="preserve">; </t>
    </r>
    <r>
      <rPr>
        <sz val="12"/>
        <color theme="1"/>
        <rFont val="新細明體"/>
        <family val="1"/>
        <charset val="136"/>
      </rPr>
      <t>陳柏泉，〈江西出土地券綜述〉，《考古》，</t>
    </r>
    <r>
      <rPr>
        <sz val="12"/>
        <color theme="1"/>
        <rFont val="Calibri"/>
        <family val="2"/>
      </rPr>
      <t>1987</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219</t>
    </r>
    <r>
      <rPr>
        <sz val="12"/>
        <color theme="1"/>
        <rFont val="新細明體"/>
        <family val="1"/>
        <charset val="136"/>
      </rPr>
      <t>、</t>
    </r>
    <r>
      <rPr>
        <sz val="12"/>
        <color theme="1"/>
        <rFont val="Calibri"/>
        <family val="2"/>
      </rPr>
      <t>223-231</t>
    </r>
    <r>
      <rPr>
        <sz val="12"/>
        <color theme="1"/>
        <rFont val="新細明體"/>
        <family val="1"/>
        <charset val="136"/>
      </rPr>
      <t>。</t>
    </r>
  </si>
  <si>
    <r>
      <rPr>
        <sz val="12"/>
        <color theme="1"/>
        <rFont val="新細明體"/>
        <family val="1"/>
        <charset val="136"/>
      </rPr>
      <t>江西省永豐縣</t>
    </r>
  </si>
  <si>
    <r>
      <rPr>
        <sz val="12"/>
        <color theme="1"/>
        <rFont val="新細明體"/>
        <family val="1"/>
        <charset val="136"/>
      </rPr>
      <t>墓誌「皇祐」</t>
    </r>
    <r>
      <rPr>
        <sz val="12"/>
        <color theme="1"/>
        <rFont val="Calibri"/>
        <family val="2"/>
      </rPr>
      <t>1(</t>
    </r>
    <r>
      <rPr>
        <sz val="12"/>
        <color theme="1"/>
        <rFont val="新細明體"/>
        <family val="1"/>
        <charset val="136"/>
      </rPr>
      <t>已散失</t>
    </r>
    <r>
      <rPr>
        <sz val="12"/>
        <color theme="1"/>
        <rFont val="Calibri"/>
        <family val="2"/>
      </rPr>
      <t>)</t>
    </r>
  </si>
  <si>
    <r>
      <rPr>
        <sz val="12"/>
        <color theme="1"/>
        <rFont val="新細明體"/>
        <family val="1"/>
        <charset val="136"/>
      </rPr>
      <t>彭適凡、劉玲，〈江西分宜和永豐出土的宋俑〉，《考古》，</t>
    </r>
    <r>
      <rPr>
        <sz val="12"/>
        <color theme="1"/>
        <rFont val="Calibri"/>
        <family val="2"/>
      </rPr>
      <t>1964</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85</t>
    </r>
    <r>
      <rPr>
        <sz val="12"/>
        <color theme="1"/>
        <rFont val="新細明體"/>
        <family val="1"/>
        <charset val="136"/>
      </rPr>
      <t>。</t>
    </r>
    <r>
      <rPr>
        <sz val="12"/>
        <color theme="1"/>
        <rFont val="Calibri"/>
        <family val="2"/>
      </rPr>
      <t xml:space="preserve">; </t>
    </r>
    <r>
      <rPr>
        <sz val="12"/>
        <color theme="1"/>
        <rFont val="新細明體"/>
        <family val="1"/>
        <charset val="136"/>
      </rPr>
      <t>陳柏泉，〈江西出土地券綜述〉，《考古》，</t>
    </r>
    <r>
      <rPr>
        <sz val="12"/>
        <color theme="1"/>
        <rFont val="Calibri"/>
        <family val="2"/>
      </rPr>
      <t>1987</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219</t>
    </r>
    <r>
      <rPr>
        <sz val="12"/>
        <color theme="1"/>
        <rFont val="新細明體"/>
        <family val="1"/>
        <charset val="136"/>
      </rPr>
      <t>、</t>
    </r>
    <r>
      <rPr>
        <sz val="12"/>
        <color theme="1"/>
        <rFont val="Calibri"/>
        <family val="2"/>
      </rPr>
      <t>223-231</t>
    </r>
    <r>
      <rPr>
        <sz val="12"/>
        <color theme="1"/>
        <rFont val="新細明體"/>
        <family val="1"/>
        <charset val="136"/>
      </rPr>
      <t>。</t>
    </r>
  </si>
  <si>
    <r>
      <rPr>
        <sz val="12"/>
        <color theme="1"/>
        <rFont val="新細明體"/>
        <family val="1"/>
        <charset val="136"/>
      </rPr>
      <t>江西省鄱陽縣團林公社東湖大隊</t>
    </r>
  </si>
  <si>
    <r>
      <rPr>
        <sz val="12"/>
        <color theme="1"/>
        <rFont val="新細明體"/>
        <family val="1"/>
        <charset val="136"/>
      </rPr>
      <t>葬於政和元年辛卯正月庚寅二十一日甲申</t>
    </r>
  </si>
  <si>
    <r>
      <rPr>
        <sz val="12"/>
        <color theme="1"/>
        <rFont val="新細明體"/>
        <family val="1"/>
        <charset val="136"/>
      </rPr>
      <t>施氏</t>
    </r>
  </si>
  <si>
    <t>1042-1110.1.10(69)</t>
  </si>
  <si>
    <r>
      <rPr>
        <sz val="12"/>
        <color theme="1"/>
        <rFont val="新細明體"/>
        <family val="1"/>
        <charset val="136"/>
      </rPr>
      <t>石碑記「宋故中大夫龍圖閣待制熊公諱本之夫人咸寧郡太夫人施氏</t>
    </r>
    <r>
      <rPr>
        <sz val="12"/>
        <color theme="1"/>
        <rFont val="Calibri"/>
        <family val="2"/>
      </rPr>
      <t>......</t>
    </r>
    <r>
      <rPr>
        <sz val="12"/>
        <color theme="1"/>
        <rFont val="新細明體"/>
        <family val="1"/>
        <charset val="136"/>
      </rPr>
      <t>」</t>
    </r>
    <r>
      <rPr>
        <sz val="12"/>
        <color theme="1"/>
        <rFont val="Calibri"/>
        <family val="2"/>
      </rPr>
      <t>1(</t>
    </r>
    <r>
      <rPr>
        <sz val="12"/>
        <color theme="1"/>
        <rFont val="新細明體"/>
        <family val="1"/>
        <charset val="136"/>
      </rPr>
      <t>石槨上</t>
    </r>
    <r>
      <rPr>
        <sz val="12"/>
        <color theme="1"/>
        <rFont val="Calibri"/>
        <family val="2"/>
      </rPr>
      <t>)</t>
    </r>
    <r>
      <rPr>
        <sz val="12"/>
        <color theme="1"/>
        <rFont val="新細明體"/>
        <family val="1"/>
        <charset val="136"/>
      </rPr>
      <t>、青石墓誌銘並蓋「宋咸寧郡太夫人施氏墓誌銘」</t>
    </r>
    <r>
      <rPr>
        <sz val="12"/>
        <color theme="1"/>
        <rFont val="Calibri"/>
        <family val="2"/>
      </rPr>
      <t>1</t>
    </r>
  </si>
  <si>
    <r>
      <rPr>
        <sz val="12"/>
        <color theme="1"/>
        <rFont val="新細明體"/>
        <family val="1"/>
        <charset val="136"/>
      </rPr>
      <t>咸寧郡太夫人</t>
    </r>
  </si>
  <si>
    <r>
      <rPr>
        <sz val="12"/>
        <color theme="1"/>
        <rFont val="新細明體"/>
        <family val="1"/>
        <charset val="136"/>
      </rPr>
      <t>余家棟，〈江西波陽宋墓〉，《考古》，</t>
    </r>
    <r>
      <rPr>
        <sz val="12"/>
        <color theme="1"/>
        <rFont val="Calibri"/>
        <family val="2"/>
      </rPr>
      <t>1977</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286</t>
    </r>
    <r>
      <rPr>
        <sz val="12"/>
        <color theme="1"/>
        <rFont val="新細明體"/>
        <family val="1"/>
        <charset val="136"/>
      </rPr>
      <t>。</t>
    </r>
    <r>
      <rPr>
        <sz val="12"/>
        <color theme="1"/>
        <rFont val="Calibri"/>
        <family val="2"/>
      </rPr>
      <t xml:space="preserve">; </t>
    </r>
    <r>
      <rPr>
        <sz val="12"/>
        <color theme="1"/>
        <rFont val="新細明體"/>
        <family val="1"/>
        <charset val="136"/>
      </rPr>
      <t>江西省博物館，〈鄱陽縣北宋政和元年墓〉，收入《江西宋代紀年墓與紀年青白瓷》，北京：文物出版社，</t>
    </r>
    <r>
      <rPr>
        <sz val="12"/>
        <color theme="1"/>
        <rFont val="Calibri"/>
        <family val="2"/>
      </rPr>
      <t>2016</t>
    </r>
    <r>
      <rPr>
        <sz val="12"/>
        <color theme="1"/>
        <rFont val="新細明體"/>
        <family val="1"/>
        <charset val="136"/>
      </rPr>
      <t>，頁</t>
    </r>
    <r>
      <rPr>
        <sz val="12"/>
        <color theme="1"/>
        <rFont val="Calibri"/>
        <family val="2"/>
      </rPr>
      <t>101-109</t>
    </r>
    <r>
      <rPr>
        <sz val="12"/>
        <color theme="1"/>
        <rFont val="新細明體"/>
        <family val="1"/>
        <charset val="136"/>
      </rPr>
      <t>。</t>
    </r>
  </si>
  <si>
    <r>
      <rPr>
        <sz val="12"/>
        <color theme="1"/>
        <rFont val="新細明體"/>
        <family val="1"/>
        <charset val="136"/>
      </rPr>
      <t>江西省德興海口鄉流口村</t>
    </r>
  </si>
  <si>
    <r>
      <rPr>
        <sz val="12"/>
        <color theme="1"/>
        <rFont val="新細明體"/>
        <family val="1"/>
        <charset val="136"/>
      </rPr>
      <t>葬於元祐七年九月丙午</t>
    </r>
  </si>
  <si>
    <r>
      <rPr>
        <sz val="12"/>
        <color theme="1"/>
        <rFont val="新細明體"/>
        <family val="1"/>
        <charset val="136"/>
      </rPr>
      <t>胡氏</t>
    </r>
  </si>
  <si>
    <t>1036-1091.7.31(56)</t>
  </si>
  <si>
    <r>
      <rPr>
        <sz val="12"/>
        <color theme="1"/>
        <rFont val="新細明體"/>
        <family val="1"/>
        <charset val="136"/>
      </rPr>
      <t>董君莘</t>
    </r>
    <r>
      <rPr>
        <sz val="12"/>
        <color theme="1"/>
        <rFont val="Calibri"/>
        <family val="2"/>
      </rPr>
      <t>(</t>
    </r>
    <r>
      <rPr>
        <sz val="12"/>
        <color theme="1"/>
        <rFont val="新細明體"/>
        <family val="1"/>
        <charset val="136"/>
      </rPr>
      <t>夫</t>
    </r>
    <r>
      <rPr>
        <sz val="12"/>
        <color theme="1"/>
        <rFont val="Calibri"/>
        <family val="2"/>
      </rPr>
      <t>)</t>
    </r>
    <r>
      <rPr>
        <sz val="12"/>
        <color theme="1"/>
        <rFont val="新細明體"/>
        <family val="1"/>
        <charset val="136"/>
      </rPr>
      <t>、董攸</t>
    </r>
    <r>
      <rPr>
        <sz val="12"/>
        <color theme="1"/>
        <rFont val="Calibri"/>
        <family val="2"/>
      </rPr>
      <t>(</t>
    </r>
    <r>
      <rPr>
        <sz val="12"/>
        <color theme="1"/>
        <rFont val="新細明體"/>
        <family val="1"/>
        <charset val="136"/>
      </rPr>
      <t>子</t>
    </r>
    <r>
      <rPr>
        <sz val="12"/>
        <color theme="1"/>
        <rFont val="Calibri"/>
        <family val="2"/>
      </rPr>
      <t>)</t>
    </r>
  </si>
  <si>
    <r>
      <rPr>
        <sz val="12"/>
        <color theme="1"/>
        <rFont val="新細明體"/>
        <family val="1"/>
        <charset val="136"/>
      </rPr>
      <t>青石墓誌「胡夫人墓志銘」</t>
    </r>
    <r>
      <rPr>
        <sz val="12"/>
        <color theme="1"/>
        <rFont val="Calibri"/>
        <family val="2"/>
      </rPr>
      <t>1(</t>
    </r>
    <r>
      <rPr>
        <sz val="12"/>
        <color theme="1"/>
        <rFont val="新細明體"/>
        <family val="1"/>
        <charset val="136"/>
      </rPr>
      <t>缺蓋</t>
    </r>
    <r>
      <rPr>
        <sz val="12"/>
        <color theme="1"/>
        <rFont val="Calibri"/>
        <family val="2"/>
      </rPr>
      <t>)</t>
    </r>
  </si>
  <si>
    <r>
      <rPr>
        <sz val="12"/>
        <color theme="1"/>
        <rFont val="新細明體"/>
        <family val="1"/>
        <charset val="136"/>
      </rPr>
      <t>夫人</t>
    </r>
  </si>
  <si>
    <r>
      <rPr>
        <sz val="12"/>
        <color theme="1"/>
        <rFont val="新細明體"/>
        <family val="1"/>
        <charset val="136"/>
      </rPr>
      <t>孫以剛，〈江西德興流口北宋墓〉，《南方文物》，</t>
    </r>
    <r>
      <rPr>
        <sz val="12"/>
        <color theme="1"/>
        <rFont val="Calibri"/>
        <family val="2"/>
      </rPr>
      <t>1994</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34-36</t>
    </r>
    <r>
      <rPr>
        <sz val="12"/>
        <color theme="1"/>
        <rFont val="新細明體"/>
        <family val="1"/>
        <charset val="136"/>
      </rPr>
      <t>。</t>
    </r>
    <r>
      <rPr>
        <sz val="12"/>
        <color theme="1"/>
        <rFont val="Calibri"/>
        <family val="2"/>
      </rPr>
      <t xml:space="preserve">; </t>
    </r>
    <r>
      <rPr>
        <sz val="12"/>
        <color theme="1"/>
        <rFont val="新細明體"/>
        <family val="1"/>
        <charset val="136"/>
      </rPr>
      <t>江西省博物館，〈德興市北宋元祐七年墓〉，收入《江西宋代紀年墓與紀年青白瓷》，北京：文物出版社，</t>
    </r>
    <r>
      <rPr>
        <sz val="12"/>
        <color theme="1"/>
        <rFont val="Calibri"/>
        <family val="2"/>
      </rPr>
      <t>2016</t>
    </r>
    <r>
      <rPr>
        <sz val="12"/>
        <color theme="1"/>
        <rFont val="新細明體"/>
        <family val="1"/>
        <charset val="136"/>
      </rPr>
      <t>，頁</t>
    </r>
    <r>
      <rPr>
        <sz val="12"/>
        <color theme="1"/>
        <rFont val="Calibri"/>
        <family val="2"/>
      </rPr>
      <t>80-85</t>
    </r>
    <r>
      <rPr>
        <sz val="12"/>
        <color theme="1"/>
        <rFont val="新細明體"/>
        <family val="1"/>
        <charset val="136"/>
      </rPr>
      <t>。</t>
    </r>
  </si>
  <si>
    <r>
      <rPr>
        <sz val="12"/>
        <color theme="1"/>
        <rFont val="新細明體"/>
        <family val="1"/>
        <charset val="136"/>
      </rPr>
      <t>江西省德安寶塔鄉朝陽大隊</t>
    </r>
  </si>
  <si>
    <r>
      <rPr>
        <sz val="12"/>
        <color theme="1"/>
        <rFont val="新細明體"/>
        <family val="1"/>
        <charset val="136"/>
      </rPr>
      <t>葬於皇祐五年十月十一日丙午</t>
    </r>
  </si>
  <si>
    <t>997-1053.4.27(57)</t>
  </si>
  <si>
    <r>
      <rPr>
        <sz val="12"/>
        <color theme="1"/>
        <rFont val="新細明體"/>
        <family val="1"/>
        <charset val="136"/>
      </rPr>
      <t>青石墓誌銘「程氏墓銘</t>
    </r>
    <r>
      <rPr>
        <sz val="12"/>
        <color theme="1"/>
        <rFont val="Calibri"/>
        <family val="2"/>
      </rPr>
      <t>/</t>
    </r>
    <r>
      <rPr>
        <sz val="12"/>
        <color theme="1"/>
        <rFont val="新細明體"/>
        <family val="1"/>
        <charset val="136"/>
      </rPr>
      <t>宋故廣平程氏墓誌銘并序」</t>
    </r>
    <r>
      <rPr>
        <sz val="12"/>
        <color theme="1"/>
        <rFont val="Calibri"/>
        <family val="2"/>
      </rPr>
      <t>1</t>
    </r>
    <r>
      <rPr>
        <sz val="12"/>
        <color theme="1"/>
        <rFont val="新細明體"/>
        <family val="1"/>
        <charset val="136"/>
      </rPr>
      <t>、青石地券「程氏地券」</t>
    </r>
    <r>
      <rPr>
        <sz val="12"/>
        <color theme="1"/>
        <rFont val="Calibri"/>
        <family val="2"/>
      </rPr>
      <t>1</t>
    </r>
  </si>
  <si>
    <r>
      <rPr>
        <sz val="12"/>
        <color theme="1"/>
        <rFont val="新細明體"/>
        <family val="1"/>
        <charset val="136"/>
      </rPr>
      <t>于少先，〈江西德安發現北宋皇祐五年墓〉，《南方文物》，</t>
    </r>
    <r>
      <rPr>
        <sz val="12"/>
        <color theme="1"/>
        <rFont val="Calibri"/>
        <family val="2"/>
      </rPr>
      <t>1992</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32-33</t>
    </r>
    <r>
      <rPr>
        <sz val="12"/>
        <color theme="1"/>
        <rFont val="新細明體"/>
        <family val="1"/>
        <charset val="136"/>
      </rPr>
      <t>。</t>
    </r>
    <r>
      <rPr>
        <sz val="12"/>
        <color theme="1"/>
        <rFont val="Calibri"/>
        <family val="2"/>
      </rPr>
      <t xml:space="preserve">; </t>
    </r>
    <r>
      <rPr>
        <sz val="12"/>
        <color theme="1"/>
        <rFont val="新細明體"/>
        <family val="1"/>
        <charset val="136"/>
      </rPr>
      <t>于少先，〈江西德安北宋墓〉，《文物》，</t>
    </r>
    <r>
      <rPr>
        <sz val="12"/>
        <color theme="1"/>
        <rFont val="Calibri"/>
        <family val="2"/>
      </rPr>
      <t>1990</t>
    </r>
    <r>
      <rPr>
        <sz val="12"/>
        <color theme="1"/>
        <rFont val="新細明體"/>
        <family val="1"/>
        <charset val="136"/>
      </rPr>
      <t>年</t>
    </r>
    <r>
      <rPr>
        <sz val="12"/>
        <color theme="1"/>
        <rFont val="Calibri"/>
        <family val="2"/>
      </rPr>
      <t>9</t>
    </r>
    <r>
      <rPr>
        <sz val="12"/>
        <color theme="1"/>
        <rFont val="新細明體"/>
        <family val="1"/>
        <charset val="136"/>
      </rPr>
      <t>期，頁</t>
    </r>
    <r>
      <rPr>
        <sz val="12"/>
        <color theme="1"/>
        <rFont val="Calibri"/>
        <family val="2"/>
      </rPr>
      <t>95</t>
    </r>
    <r>
      <rPr>
        <sz val="12"/>
        <color theme="1"/>
        <rFont val="新細明體"/>
        <family val="1"/>
        <charset val="136"/>
      </rPr>
      <t>。</t>
    </r>
    <r>
      <rPr>
        <sz val="12"/>
        <color theme="1"/>
        <rFont val="Calibri"/>
        <family val="2"/>
      </rPr>
      <t xml:space="preserve">; </t>
    </r>
    <r>
      <rPr>
        <sz val="12"/>
        <color theme="1"/>
        <rFont val="新細明體"/>
        <family val="1"/>
        <charset val="136"/>
      </rPr>
      <t>江西省博物館，〈德安縣北宋皇祐五年墓〉，收入《江西宋代紀年墓與紀年青白瓷》，北京：文物出版社，</t>
    </r>
    <r>
      <rPr>
        <sz val="12"/>
        <color theme="1"/>
        <rFont val="Calibri"/>
        <family val="2"/>
      </rPr>
      <t>2016</t>
    </r>
    <r>
      <rPr>
        <sz val="12"/>
        <color theme="1"/>
        <rFont val="新細明體"/>
        <family val="1"/>
        <charset val="136"/>
      </rPr>
      <t>，頁</t>
    </r>
    <r>
      <rPr>
        <sz val="12"/>
        <color theme="1"/>
        <rFont val="Calibri"/>
        <family val="2"/>
      </rPr>
      <t>56-61</t>
    </r>
    <r>
      <rPr>
        <sz val="12"/>
        <color theme="1"/>
        <rFont val="新細明體"/>
        <family val="1"/>
        <charset val="136"/>
      </rPr>
      <t>。</t>
    </r>
  </si>
  <si>
    <r>
      <rPr>
        <sz val="12"/>
        <color theme="1"/>
        <rFont val="新細明體"/>
        <family val="1"/>
        <charset val="136"/>
      </rPr>
      <t>江西省銅鼓縣古橋鄉</t>
    </r>
  </si>
  <si>
    <r>
      <rPr>
        <sz val="12"/>
        <color theme="1"/>
        <rFont val="新細明體"/>
        <family val="1"/>
        <charset val="136"/>
      </rPr>
      <t>葬於政和八年九月初六日</t>
    </r>
    <r>
      <rPr>
        <sz val="12"/>
        <color theme="1"/>
        <rFont val="Calibri"/>
        <family val="2"/>
      </rPr>
      <t>(</t>
    </r>
    <r>
      <rPr>
        <sz val="12"/>
        <color theme="1"/>
        <rFont val="新細明體"/>
        <family val="1"/>
        <charset val="136"/>
      </rPr>
      <t>榮詢</t>
    </r>
    <r>
      <rPr>
        <sz val="12"/>
        <color theme="1"/>
        <rFont val="Calibri"/>
        <family val="2"/>
      </rPr>
      <t>)</t>
    </r>
  </si>
  <si>
    <r>
      <rPr>
        <sz val="12"/>
        <color theme="1"/>
        <rFont val="新細明體"/>
        <family val="1"/>
        <charset val="136"/>
      </rPr>
      <t>榮詢</t>
    </r>
    <r>
      <rPr>
        <sz val="12"/>
        <color theme="1"/>
        <rFont val="Calibri"/>
        <family val="2"/>
      </rPr>
      <t>(</t>
    </r>
    <r>
      <rPr>
        <sz val="12"/>
        <color theme="1"/>
        <rFont val="新細明體"/>
        <family val="1"/>
        <charset val="136"/>
      </rPr>
      <t>西</t>
    </r>
    <r>
      <rPr>
        <sz val="12"/>
        <color theme="1"/>
        <rFont val="Calibri"/>
        <family val="2"/>
      </rPr>
      <t>)</t>
    </r>
    <r>
      <rPr>
        <sz val="12"/>
        <color theme="1"/>
        <rFont val="新細明體"/>
        <family val="1"/>
        <charset val="136"/>
      </rPr>
      <t>、無</t>
    </r>
    <r>
      <rPr>
        <sz val="12"/>
        <color theme="1"/>
        <rFont val="Calibri"/>
        <family val="2"/>
      </rPr>
      <t>(</t>
    </r>
    <r>
      <rPr>
        <sz val="12"/>
        <color theme="1"/>
        <rFont val="新細明體"/>
        <family val="1"/>
        <charset val="136"/>
      </rPr>
      <t>東</t>
    </r>
    <r>
      <rPr>
        <sz val="12"/>
        <color theme="1"/>
        <rFont val="Calibri"/>
        <family val="2"/>
      </rPr>
      <t>)</t>
    </r>
  </si>
  <si>
    <r>
      <t>1050-1118(68</t>
    </r>
    <r>
      <rPr>
        <sz val="12"/>
        <color theme="1"/>
        <rFont val="新細明體"/>
        <family val="1"/>
        <charset val="136"/>
      </rPr>
      <t>，榮詢</t>
    </r>
    <r>
      <rPr>
        <sz val="12"/>
        <color theme="1"/>
        <rFont val="Calibri"/>
        <family val="2"/>
      </rPr>
      <t>)</t>
    </r>
  </si>
  <si>
    <r>
      <rPr>
        <sz val="12"/>
        <color theme="1"/>
        <rFont val="新細明體"/>
        <family val="1"/>
        <charset val="136"/>
      </rPr>
      <t>青石墓誌銘「故榮公墓誌銘」</t>
    </r>
    <r>
      <rPr>
        <sz val="12"/>
        <color theme="1"/>
        <rFont val="Calibri"/>
        <family val="2"/>
      </rPr>
      <t>1(</t>
    </r>
    <r>
      <rPr>
        <sz val="12"/>
        <color theme="1"/>
        <rFont val="新細明體"/>
        <family val="1"/>
        <charset val="136"/>
      </rPr>
      <t>西室頭部</t>
    </r>
    <r>
      <rPr>
        <sz val="12"/>
        <color theme="1"/>
        <rFont val="Calibri"/>
        <family val="2"/>
      </rPr>
      <t>)</t>
    </r>
  </si>
  <si>
    <r>
      <rPr>
        <sz val="12"/>
        <color theme="1"/>
        <rFont val="新細明體"/>
        <family val="1"/>
        <charset val="136"/>
      </rPr>
      <t>秋收起義銅鼓紀念館、王虹光、王現國，〈江西銅鼓縣發現紀年宋墓〉，《江西文物》，</t>
    </r>
    <r>
      <rPr>
        <sz val="12"/>
        <color theme="1"/>
        <rFont val="Calibri"/>
        <family val="2"/>
      </rPr>
      <t>1989</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66-68</t>
    </r>
    <r>
      <rPr>
        <sz val="12"/>
        <color theme="1"/>
        <rFont val="新細明體"/>
        <family val="1"/>
        <charset val="136"/>
      </rPr>
      <t>。</t>
    </r>
    <r>
      <rPr>
        <sz val="12"/>
        <color theme="1"/>
        <rFont val="Calibri"/>
        <family val="2"/>
      </rPr>
      <t xml:space="preserve">; </t>
    </r>
    <r>
      <rPr>
        <sz val="12"/>
        <color theme="1"/>
        <rFont val="新細明體"/>
        <family val="1"/>
        <charset val="136"/>
      </rPr>
      <t>江西省博物館，〈銅鼓縣北宋政和八年墓〉，收入《江西宋代紀年墓與紀年青白瓷》，北京：文物出版社，</t>
    </r>
    <r>
      <rPr>
        <sz val="12"/>
        <color theme="1"/>
        <rFont val="Calibri"/>
        <family val="2"/>
      </rPr>
      <t>2016</t>
    </r>
    <r>
      <rPr>
        <sz val="12"/>
        <color theme="1"/>
        <rFont val="新細明體"/>
        <family val="1"/>
        <charset val="136"/>
      </rPr>
      <t>，頁</t>
    </r>
    <r>
      <rPr>
        <sz val="12"/>
        <color theme="1"/>
        <rFont val="Calibri"/>
        <family val="2"/>
      </rPr>
      <t>152-157</t>
    </r>
    <r>
      <rPr>
        <sz val="12"/>
        <color theme="1"/>
        <rFont val="新細明體"/>
        <family val="1"/>
        <charset val="136"/>
      </rPr>
      <t>。</t>
    </r>
  </si>
  <si>
    <r>
      <rPr>
        <sz val="12"/>
        <color theme="1"/>
        <rFont val="新細明體"/>
        <family val="1"/>
        <charset val="136"/>
      </rPr>
      <t>江西省樟樹市閤皂山</t>
    </r>
  </si>
  <si>
    <r>
      <rPr>
        <sz val="12"/>
        <color theme="1"/>
        <rFont val="新細明體"/>
        <family val="1"/>
        <charset val="136"/>
      </rPr>
      <t>葬於紹聖元年</t>
    </r>
    <r>
      <rPr>
        <sz val="12"/>
        <color theme="1"/>
        <rFont val="Calibri"/>
        <family val="2"/>
      </rPr>
      <t>(</t>
    </r>
    <r>
      <rPr>
        <sz val="12"/>
        <color theme="1"/>
        <rFont val="新細明體"/>
        <family val="1"/>
        <charset val="136"/>
      </rPr>
      <t>銘文磚</t>
    </r>
    <r>
      <rPr>
        <sz val="12"/>
        <color theme="1"/>
        <rFont val="Calibri"/>
        <family val="2"/>
      </rPr>
      <t>)</t>
    </r>
  </si>
  <si>
    <r>
      <rPr>
        <sz val="12"/>
        <color theme="1"/>
        <rFont val="新細明體"/>
        <family val="1"/>
        <charset val="136"/>
      </rPr>
      <t>戴知在</t>
    </r>
  </si>
  <si>
    <r>
      <t>?-1093(</t>
    </r>
    <r>
      <rPr>
        <sz val="12"/>
        <color theme="1"/>
        <rFont val="新細明體"/>
        <family val="1"/>
        <charset val="136"/>
      </rPr>
      <t>根據銘文磚及墓誌銘推測</t>
    </r>
    <r>
      <rPr>
        <sz val="12"/>
        <color theme="1"/>
        <rFont val="Calibri"/>
        <family val="2"/>
      </rPr>
      <t>)</t>
    </r>
  </si>
  <si>
    <r>
      <rPr>
        <sz val="12"/>
        <color theme="1"/>
        <rFont val="新細明體"/>
        <family val="1"/>
        <charset val="136"/>
      </rPr>
      <t>石墓誌銘「</t>
    </r>
    <r>
      <rPr>
        <sz val="12"/>
        <color theme="1"/>
        <rFont val="Calibri"/>
        <family val="2"/>
      </rPr>
      <t>⋯⋯</t>
    </r>
    <r>
      <rPr>
        <sz val="12"/>
        <color theme="1"/>
        <rFont val="新細明體"/>
        <family val="1"/>
        <charset val="136"/>
      </rPr>
      <t>墓銘」</t>
    </r>
    <r>
      <rPr>
        <sz val="12"/>
        <color theme="1"/>
        <rFont val="Calibri"/>
        <family val="2"/>
      </rPr>
      <t>1</t>
    </r>
  </si>
  <si>
    <r>
      <rPr>
        <sz val="12"/>
        <color theme="1"/>
        <rFont val="新細明體"/>
        <family val="1"/>
        <charset val="136"/>
      </rPr>
      <t>靈寶大師</t>
    </r>
  </si>
  <si>
    <t>Religious professional</t>
    <phoneticPr fontId="4" type="noConversion"/>
  </si>
  <si>
    <r>
      <rPr>
        <sz val="12"/>
        <color theme="1"/>
        <rFont val="新細明體"/>
        <family val="1"/>
        <charset val="136"/>
      </rPr>
      <t>江西省文物考古研究所、樟樹市博物館，〈江西樟樹北宋道教畫像石墓〉，《江西文物》，</t>
    </r>
    <r>
      <rPr>
        <sz val="12"/>
        <color theme="1"/>
        <rFont val="Calibri"/>
        <family val="2"/>
      </rPr>
      <t>1991</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94-99</t>
    </r>
    <r>
      <rPr>
        <sz val="12"/>
        <color theme="1"/>
        <rFont val="新細明體"/>
        <family val="1"/>
        <charset val="136"/>
      </rPr>
      <t>。</t>
    </r>
    <r>
      <rPr>
        <sz val="12"/>
        <color theme="1"/>
        <rFont val="Calibri"/>
        <family val="2"/>
      </rPr>
      <t xml:space="preserve">; </t>
    </r>
    <r>
      <rPr>
        <sz val="12"/>
        <color theme="1"/>
        <rFont val="新細明體"/>
        <family val="1"/>
        <charset val="136"/>
      </rPr>
      <t>張勛燎、白彬，〈江西樟樹北宋道士戴知在墓出土墓誌與石刻畫像考〉，收入《中國道教考古</t>
    </r>
    <r>
      <rPr>
        <sz val="12"/>
        <color theme="1"/>
        <rFont val="Calibri"/>
        <family val="2"/>
      </rPr>
      <t>4</t>
    </r>
    <r>
      <rPr>
        <sz val="12"/>
        <color theme="1"/>
        <rFont val="新細明體"/>
        <family val="1"/>
        <charset val="136"/>
      </rPr>
      <t>》，北京：線裝書局，</t>
    </r>
    <r>
      <rPr>
        <sz val="12"/>
        <color theme="1"/>
        <rFont val="Calibri"/>
        <family val="2"/>
      </rPr>
      <t>2006</t>
    </r>
    <r>
      <rPr>
        <sz val="12"/>
        <color theme="1"/>
        <rFont val="新細明體"/>
        <family val="1"/>
        <charset val="136"/>
      </rPr>
      <t>，頁</t>
    </r>
    <r>
      <rPr>
        <sz val="12"/>
        <color theme="1"/>
        <rFont val="Calibri"/>
        <family val="2"/>
      </rPr>
      <t>1189-1213</t>
    </r>
    <r>
      <rPr>
        <sz val="12"/>
        <color theme="1"/>
        <rFont val="新細明體"/>
        <family val="1"/>
        <charset val="136"/>
      </rPr>
      <t>。</t>
    </r>
  </si>
  <si>
    <r>
      <rPr>
        <sz val="12"/>
        <color theme="1"/>
        <rFont val="新細明體"/>
        <family val="1"/>
        <charset val="136"/>
      </rPr>
      <t>江西省遂川縣枚江公社蓮溪大隊</t>
    </r>
  </si>
  <si>
    <r>
      <rPr>
        <sz val="12"/>
        <color theme="1"/>
        <rFont val="新細明體"/>
        <family val="1"/>
        <charset val="136"/>
      </rPr>
      <t>卒於政和初年</t>
    </r>
    <r>
      <rPr>
        <sz val="12"/>
        <color theme="1"/>
        <rFont val="Calibri"/>
        <family val="2"/>
      </rPr>
      <t>(</t>
    </r>
    <r>
      <rPr>
        <sz val="12"/>
        <color theme="1"/>
        <rFont val="新細明體"/>
        <family val="1"/>
        <charset val="136"/>
      </rPr>
      <t>卒年根據《宋史》</t>
    </r>
    <r>
      <rPr>
        <sz val="12"/>
        <color theme="1"/>
        <rFont val="Calibri"/>
        <family val="2"/>
      </rPr>
      <t>)</t>
    </r>
  </si>
  <si>
    <r>
      <rPr>
        <sz val="12"/>
        <color theme="1"/>
        <rFont val="新細明體"/>
        <family val="1"/>
        <charset val="136"/>
      </rPr>
      <t>郭知章</t>
    </r>
  </si>
  <si>
    <t>1040-1111(72)</t>
  </si>
  <si>
    <r>
      <rPr>
        <sz val="12"/>
        <color theme="1"/>
        <rFont val="新細明體"/>
        <family val="1"/>
        <charset val="136"/>
      </rPr>
      <t>知汝州、知青州</t>
    </r>
  </si>
  <si>
    <r>
      <rPr>
        <sz val="12"/>
        <color theme="1"/>
        <rFont val="新細明體"/>
        <family val="1"/>
        <charset val="136"/>
      </rPr>
      <t>唐昌樸、梁德光，〈江西遂川發現北宋郭知章墓〉，收入《文物資料叢刊》，第</t>
    </r>
    <r>
      <rPr>
        <sz val="12"/>
        <color theme="1"/>
        <rFont val="Calibri"/>
        <family val="2"/>
      </rPr>
      <t>6</t>
    </r>
    <r>
      <rPr>
        <sz val="12"/>
        <color theme="1"/>
        <rFont val="新細明體"/>
        <family val="1"/>
        <charset val="136"/>
      </rPr>
      <t>期。北京：文物出版社，</t>
    </r>
    <r>
      <rPr>
        <sz val="12"/>
        <color theme="1"/>
        <rFont val="Calibri"/>
        <family val="2"/>
      </rPr>
      <t>1982</t>
    </r>
    <r>
      <rPr>
        <sz val="12"/>
        <color theme="1"/>
        <rFont val="新細明體"/>
        <family val="1"/>
        <charset val="136"/>
      </rPr>
      <t>，頁</t>
    </r>
    <r>
      <rPr>
        <sz val="12"/>
        <color theme="1"/>
        <rFont val="Calibri"/>
        <family val="2"/>
      </rPr>
      <t>175-178</t>
    </r>
    <r>
      <rPr>
        <sz val="12"/>
        <color theme="1"/>
        <rFont val="新細明體"/>
        <family val="1"/>
        <charset val="136"/>
      </rPr>
      <t>。</t>
    </r>
  </si>
  <si>
    <r>
      <rPr>
        <sz val="12"/>
        <color theme="1"/>
        <rFont val="新細明體"/>
        <family val="1"/>
        <charset val="136"/>
      </rPr>
      <t>江西省德興縣銀城鎮東南</t>
    </r>
    <r>
      <rPr>
        <sz val="12"/>
        <color theme="1"/>
        <rFont val="Calibri"/>
        <family val="2"/>
      </rPr>
      <t>1</t>
    </r>
    <r>
      <rPr>
        <sz val="12"/>
        <color theme="1"/>
        <rFont val="新細明體"/>
        <family val="1"/>
        <charset val="136"/>
      </rPr>
      <t>公里吳園村鑄印墩</t>
    </r>
  </si>
  <si>
    <r>
      <rPr>
        <sz val="12"/>
        <color theme="1"/>
        <rFont val="新細明體"/>
        <family val="1"/>
        <charset val="136"/>
      </rPr>
      <t>葬於政和八年</t>
    </r>
  </si>
  <si>
    <r>
      <rPr>
        <sz val="12"/>
        <color theme="1"/>
        <rFont val="新細明體"/>
        <family val="1"/>
        <charset val="136"/>
      </rPr>
      <t>張由</t>
    </r>
  </si>
  <si>
    <t>1051-1116(66)</t>
  </si>
  <si>
    <r>
      <rPr>
        <sz val="12"/>
        <color theme="1"/>
        <rFont val="新細明體"/>
        <family val="1"/>
        <charset val="136"/>
      </rPr>
      <t>李綱</t>
    </r>
    <r>
      <rPr>
        <sz val="12"/>
        <color theme="1"/>
        <rFont val="Calibri"/>
        <family val="2"/>
      </rPr>
      <t>(</t>
    </r>
    <r>
      <rPr>
        <sz val="12"/>
        <color theme="1"/>
        <rFont val="新細明體"/>
        <family val="1"/>
        <charset val="136"/>
      </rPr>
      <t>姪婿</t>
    </r>
    <r>
      <rPr>
        <sz val="12"/>
        <color theme="1"/>
        <rFont val="Calibri"/>
        <family val="2"/>
      </rPr>
      <t>)</t>
    </r>
    <r>
      <rPr>
        <sz val="12"/>
        <color theme="1"/>
        <rFont val="新細明體"/>
        <family val="1"/>
        <charset val="136"/>
      </rPr>
      <t>、張潛</t>
    </r>
    <r>
      <rPr>
        <sz val="12"/>
        <color theme="1"/>
        <rFont val="Calibri"/>
        <family val="2"/>
      </rPr>
      <t>(</t>
    </r>
    <r>
      <rPr>
        <sz val="12"/>
        <color theme="1"/>
        <rFont val="新細明體"/>
        <family val="1"/>
        <charset val="136"/>
      </rPr>
      <t>父</t>
    </r>
    <r>
      <rPr>
        <sz val="12"/>
        <color theme="1"/>
        <rFont val="Calibri"/>
        <family val="2"/>
      </rPr>
      <t>)</t>
    </r>
  </si>
  <si>
    <r>
      <rPr>
        <sz val="12"/>
        <color theme="1"/>
        <rFont val="新細明體"/>
        <family val="1"/>
        <charset val="136"/>
      </rPr>
      <t>青石墓誌「宋故將仕郎梧州司戶曹兼司錄刑曹事張公墓誌銘」</t>
    </r>
    <r>
      <rPr>
        <sz val="12"/>
        <color theme="1"/>
        <rFont val="Calibri"/>
        <family val="2"/>
      </rPr>
      <t>1</t>
    </r>
  </si>
  <si>
    <r>
      <rPr>
        <sz val="12"/>
        <color theme="1"/>
        <rFont val="新細明體"/>
        <family val="1"/>
        <charset val="136"/>
      </rPr>
      <t>將仕郎梧州司戶曹兼司錄刑曹事</t>
    </r>
  </si>
  <si>
    <r>
      <rPr>
        <sz val="12"/>
        <color theme="1"/>
        <rFont val="新細明體"/>
        <family val="1"/>
        <charset val="136"/>
      </rPr>
      <t>陳定榮，〈李綱書丹的宋張由墓志銘〉，《文物》，</t>
    </r>
    <r>
      <rPr>
        <sz val="12"/>
        <color theme="1"/>
        <rFont val="Calibri"/>
        <family val="2"/>
      </rPr>
      <t>1986</t>
    </r>
    <r>
      <rPr>
        <sz val="12"/>
        <color theme="1"/>
        <rFont val="新細明體"/>
        <family val="1"/>
        <charset val="136"/>
      </rPr>
      <t>年</t>
    </r>
    <r>
      <rPr>
        <sz val="12"/>
        <color theme="1"/>
        <rFont val="Calibri"/>
        <family val="2"/>
      </rPr>
      <t>01</t>
    </r>
    <r>
      <rPr>
        <sz val="12"/>
        <color theme="1"/>
        <rFont val="新細明體"/>
        <family val="1"/>
        <charset val="136"/>
      </rPr>
      <t>期，頁</t>
    </r>
    <r>
      <rPr>
        <sz val="12"/>
        <color theme="1"/>
        <rFont val="Calibri"/>
        <family val="2"/>
      </rPr>
      <t>73-75</t>
    </r>
    <r>
      <rPr>
        <sz val="12"/>
        <color theme="1"/>
        <rFont val="新細明體"/>
        <family val="1"/>
        <charset val="136"/>
      </rPr>
      <t>。</t>
    </r>
    <r>
      <rPr>
        <sz val="12"/>
        <color theme="1"/>
        <rFont val="Calibri"/>
        <family val="2"/>
      </rPr>
      <t xml:space="preserve">; </t>
    </r>
    <r>
      <rPr>
        <sz val="12"/>
        <color theme="1"/>
        <rFont val="新細明體"/>
        <family val="1"/>
        <charset val="136"/>
      </rPr>
      <t>李綏成、景凡，〈從新出土瓷器談旬邑安仁窯的幾個問題〉，《文博》，</t>
    </r>
    <r>
      <rPr>
        <sz val="12"/>
        <color theme="1"/>
        <rFont val="Calibri"/>
        <family val="2"/>
      </rPr>
      <t>1993</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63</t>
    </r>
    <r>
      <rPr>
        <sz val="12"/>
        <color theme="1"/>
        <rFont val="新細明體"/>
        <family val="1"/>
        <charset val="136"/>
      </rPr>
      <t>、</t>
    </r>
    <r>
      <rPr>
        <sz val="12"/>
        <color theme="1"/>
        <rFont val="Calibri"/>
        <family val="2"/>
      </rPr>
      <t>56</t>
    </r>
    <r>
      <rPr>
        <sz val="12"/>
        <color theme="1"/>
        <rFont val="新細明體"/>
        <family val="1"/>
        <charset val="136"/>
      </rPr>
      <t>。</t>
    </r>
  </si>
  <si>
    <r>
      <rPr>
        <sz val="12"/>
        <color theme="1"/>
        <rFont val="新細明體"/>
        <family val="1"/>
        <charset val="136"/>
      </rPr>
      <t>江西省星子縣</t>
    </r>
  </si>
  <si>
    <r>
      <rPr>
        <sz val="12"/>
        <color theme="1"/>
        <rFont val="新細明體"/>
        <family val="1"/>
        <charset val="136"/>
      </rPr>
      <t>葬於元豐三年</t>
    </r>
  </si>
  <si>
    <r>
      <rPr>
        <sz val="12"/>
        <color theme="1"/>
        <rFont val="新細明體"/>
        <family val="1"/>
        <charset val="136"/>
      </rPr>
      <t>劉渙</t>
    </r>
  </si>
  <si>
    <t>1000-1080(81)</t>
  </si>
  <si>
    <r>
      <rPr>
        <sz val="12"/>
        <color theme="1"/>
        <rFont val="新細明體"/>
        <family val="1"/>
        <charset val="136"/>
      </rPr>
      <t>錢氏</t>
    </r>
    <r>
      <rPr>
        <sz val="12"/>
        <color theme="1"/>
        <rFont val="Calibri"/>
        <family val="2"/>
      </rPr>
      <t>(</t>
    </r>
    <r>
      <rPr>
        <sz val="12"/>
        <color theme="1"/>
        <rFont val="新細明體"/>
        <family val="1"/>
        <charset val="136"/>
      </rPr>
      <t>妻，</t>
    </r>
    <r>
      <rPr>
        <sz val="12"/>
        <color theme="1"/>
        <rFont val="Calibri"/>
        <family val="2"/>
      </rPr>
      <t>T1537)</t>
    </r>
  </si>
  <si>
    <r>
      <rPr>
        <sz val="12"/>
        <color theme="1"/>
        <rFont val="新細明體"/>
        <family val="1"/>
        <charset val="136"/>
      </rPr>
      <t>墓誌「尚書屯田員外郎致仕劉凝之府君墓誌銘并序」</t>
    </r>
    <r>
      <rPr>
        <sz val="12"/>
        <color theme="1"/>
        <rFont val="Calibri"/>
        <family val="2"/>
      </rPr>
      <t>1</t>
    </r>
  </si>
  <si>
    <r>
      <rPr>
        <sz val="12"/>
        <color theme="1"/>
        <rFont val="新細明體"/>
        <family val="1"/>
        <charset val="136"/>
      </rPr>
      <t>尚書屯田員外郎致仕</t>
    </r>
  </si>
  <si>
    <r>
      <rPr>
        <sz val="12"/>
        <color theme="1"/>
        <rFont val="新細明體"/>
        <family val="1"/>
        <charset val="136"/>
      </rPr>
      <t>陳柏泉，〈江西出土宋元墓誌選錄〉，《江西歷史文物》，</t>
    </r>
    <r>
      <rPr>
        <sz val="12"/>
        <color theme="1"/>
        <rFont val="Calibri"/>
        <family val="2"/>
      </rPr>
      <t>1982</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65-70</t>
    </r>
    <r>
      <rPr>
        <sz val="12"/>
        <color theme="1"/>
        <rFont val="新細明體"/>
        <family val="1"/>
        <charset val="136"/>
      </rPr>
      <t>。</t>
    </r>
  </si>
  <si>
    <r>
      <rPr>
        <sz val="12"/>
        <color theme="1"/>
        <rFont val="新細明體"/>
        <family val="1"/>
        <charset val="136"/>
      </rPr>
      <t>葬於熙寧九年</t>
    </r>
  </si>
  <si>
    <r>
      <rPr>
        <sz val="12"/>
        <color theme="1"/>
        <rFont val="新細明體"/>
        <family val="1"/>
        <charset val="136"/>
      </rPr>
      <t>錢氏</t>
    </r>
  </si>
  <si>
    <t>1004-1076(73)</t>
  </si>
  <si>
    <r>
      <rPr>
        <sz val="12"/>
        <color theme="1"/>
        <rFont val="新細明體"/>
        <family val="1"/>
        <charset val="136"/>
      </rPr>
      <t>劉渙</t>
    </r>
    <r>
      <rPr>
        <sz val="12"/>
        <color theme="1"/>
        <rFont val="Calibri"/>
        <family val="2"/>
      </rPr>
      <t>(</t>
    </r>
    <r>
      <rPr>
        <sz val="12"/>
        <color theme="1"/>
        <rFont val="新細明體"/>
        <family val="1"/>
        <charset val="136"/>
      </rPr>
      <t>夫，</t>
    </r>
    <r>
      <rPr>
        <sz val="12"/>
        <color theme="1"/>
        <rFont val="Calibri"/>
        <family val="2"/>
      </rPr>
      <t>T1536)</t>
    </r>
  </si>
  <si>
    <r>
      <rPr>
        <sz val="12"/>
        <color theme="1"/>
        <rFont val="新細明體"/>
        <family val="1"/>
        <charset val="136"/>
      </rPr>
      <t>墓誌「宋故壽安縣君錢氏墓誌銘并序」</t>
    </r>
    <r>
      <rPr>
        <sz val="12"/>
        <color theme="1"/>
        <rFont val="Calibri"/>
        <family val="2"/>
      </rPr>
      <t>1</t>
    </r>
  </si>
  <si>
    <r>
      <rPr>
        <sz val="12"/>
        <color theme="1"/>
        <rFont val="新細明體"/>
        <family val="1"/>
        <charset val="136"/>
      </rPr>
      <t>壽安縣君</t>
    </r>
  </si>
  <si>
    <r>
      <rPr>
        <sz val="12"/>
        <color theme="1"/>
        <rFont val="新細明體"/>
        <family val="1"/>
        <charset val="136"/>
      </rPr>
      <t>江西省修水縣</t>
    </r>
  </si>
  <si>
    <r>
      <rPr>
        <sz val="12"/>
        <color theme="1"/>
        <rFont val="新細明體"/>
        <family val="1"/>
        <charset val="136"/>
      </rPr>
      <t>王純中</t>
    </r>
  </si>
  <si>
    <t>1025-1085(61)</t>
  </si>
  <si>
    <r>
      <rPr>
        <sz val="12"/>
        <color theme="1"/>
        <rFont val="新細明體"/>
        <family val="1"/>
        <charset val="136"/>
      </rPr>
      <t>墓誌「宋故朝奉郎知洺州軍州兼管內勸農事上騎都尉借紫王君墓誌銘」</t>
    </r>
    <r>
      <rPr>
        <sz val="12"/>
        <color theme="1"/>
        <rFont val="Calibri"/>
        <family val="2"/>
      </rPr>
      <t>1</t>
    </r>
  </si>
  <si>
    <r>
      <rPr>
        <sz val="12"/>
        <color theme="1"/>
        <rFont val="新細明體"/>
        <family val="1"/>
        <charset val="136"/>
      </rPr>
      <t>朝奉郎知洺州軍州兼管內勸農事上騎都尉</t>
    </r>
  </si>
  <si>
    <r>
      <rPr>
        <sz val="12"/>
        <color theme="1"/>
        <rFont val="新細明體"/>
        <family val="1"/>
        <charset val="136"/>
      </rPr>
      <t>江西省南豐縣源頭村崇覺寺</t>
    </r>
    <r>
      <rPr>
        <sz val="12"/>
        <color theme="1"/>
        <rFont val="Calibri"/>
        <family val="2"/>
      </rPr>
      <t>(</t>
    </r>
    <r>
      <rPr>
        <sz val="12"/>
        <color theme="1"/>
        <rFont val="新細明體"/>
        <family val="1"/>
        <charset val="136"/>
      </rPr>
      <t>採集地點</t>
    </r>
    <r>
      <rPr>
        <sz val="12"/>
        <color theme="1"/>
        <rFont val="Calibri"/>
        <family val="2"/>
      </rPr>
      <t>)</t>
    </r>
  </si>
  <si>
    <r>
      <rPr>
        <sz val="12"/>
        <color theme="1"/>
        <rFont val="新細明體"/>
        <family val="1"/>
        <charset val="136"/>
      </rPr>
      <t>葬於元豐七年</t>
    </r>
  </si>
  <si>
    <r>
      <rPr>
        <sz val="12"/>
        <color theme="1"/>
        <rFont val="新細明體"/>
        <family val="1"/>
        <charset val="136"/>
      </rPr>
      <t>曾鞏</t>
    </r>
  </si>
  <si>
    <t>1019-1083(65)</t>
  </si>
  <si>
    <r>
      <rPr>
        <sz val="12"/>
        <color theme="1"/>
        <rFont val="新細明體"/>
        <family val="1"/>
        <charset val="136"/>
      </rPr>
      <t>墓誌「宋中書舍人曾公墓誌銘」</t>
    </r>
    <r>
      <rPr>
        <sz val="12"/>
        <color theme="1"/>
        <rFont val="Calibri"/>
        <family val="2"/>
      </rPr>
      <t>1</t>
    </r>
  </si>
  <si>
    <r>
      <rPr>
        <sz val="12"/>
        <color theme="1"/>
        <rFont val="新細明體"/>
        <family val="1"/>
        <charset val="136"/>
      </rPr>
      <t>中書舍人</t>
    </r>
  </si>
  <si>
    <r>
      <rPr>
        <sz val="12"/>
        <color theme="1"/>
        <rFont val="新細明體"/>
        <family val="1"/>
        <charset val="136"/>
      </rPr>
      <t>洛原，〈宋曾鞏墓志〉，《文物》，</t>
    </r>
    <r>
      <rPr>
        <sz val="12"/>
        <color theme="1"/>
        <rFont val="Calibri"/>
        <family val="2"/>
      </rPr>
      <t>1973</t>
    </r>
    <r>
      <rPr>
        <sz val="12"/>
        <color theme="1"/>
        <rFont val="新細明體"/>
        <family val="1"/>
        <charset val="136"/>
      </rPr>
      <t>年</t>
    </r>
    <r>
      <rPr>
        <sz val="12"/>
        <color theme="1"/>
        <rFont val="Calibri"/>
        <family val="2"/>
      </rPr>
      <t>03</t>
    </r>
    <r>
      <rPr>
        <sz val="12"/>
        <color theme="1"/>
        <rFont val="新細明體"/>
        <family val="1"/>
        <charset val="136"/>
      </rPr>
      <t>期，頁</t>
    </r>
    <r>
      <rPr>
        <sz val="12"/>
        <color theme="1"/>
        <rFont val="Calibri"/>
        <family val="2"/>
      </rPr>
      <t>29-32</t>
    </r>
    <r>
      <rPr>
        <sz val="12"/>
        <color theme="1"/>
        <rFont val="新細明體"/>
        <family val="1"/>
        <charset val="136"/>
      </rPr>
      <t>。</t>
    </r>
  </si>
  <si>
    <r>
      <rPr>
        <sz val="12"/>
        <color theme="1"/>
        <rFont val="新細明體"/>
        <family val="1"/>
        <charset val="136"/>
      </rPr>
      <t>江西省王家圍朱家排村</t>
    </r>
  </si>
  <si>
    <r>
      <rPr>
        <sz val="12"/>
        <color theme="1"/>
        <rFont val="新細明體"/>
        <family val="1"/>
        <charset val="136"/>
      </rPr>
      <t>葬於至和二年</t>
    </r>
  </si>
  <si>
    <r>
      <rPr>
        <sz val="12"/>
        <color theme="1"/>
        <rFont val="新細明體"/>
        <family val="1"/>
        <charset val="136"/>
      </rPr>
      <t>陳肅</t>
    </r>
  </si>
  <si>
    <t>992-1054(63)</t>
  </si>
  <si>
    <r>
      <rPr>
        <sz val="12"/>
        <color theme="1"/>
        <rFont val="新細明體"/>
        <family val="1"/>
        <charset val="136"/>
      </rPr>
      <t>紅石質墓誌銘「宋故都官陳公墓誌銘」</t>
    </r>
    <r>
      <rPr>
        <sz val="12"/>
        <color theme="1"/>
        <rFont val="Calibri"/>
        <family val="2"/>
      </rPr>
      <t>1</t>
    </r>
  </si>
  <si>
    <r>
      <rPr>
        <sz val="12"/>
        <color theme="1"/>
        <rFont val="新細明體"/>
        <family val="1"/>
        <charset val="136"/>
      </rPr>
      <t>朝奉郎尚書都官員外郎上騎都尉</t>
    </r>
  </si>
  <si>
    <r>
      <rPr>
        <sz val="12"/>
        <color theme="1"/>
        <rFont val="新細明體"/>
        <family val="1"/>
        <charset val="136"/>
      </rPr>
      <t>南城縣伯物館，〈南城宋陳肅墓清理記〉，《江西文物》，</t>
    </r>
    <r>
      <rPr>
        <sz val="12"/>
        <color theme="1"/>
        <rFont val="Calibri"/>
        <family val="2"/>
      </rPr>
      <t>1989</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25-26</t>
    </r>
    <r>
      <rPr>
        <sz val="12"/>
        <color theme="1"/>
        <rFont val="新細明體"/>
        <family val="1"/>
        <charset val="136"/>
      </rPr>
      <t>。</t>
    </r>
  </si>
  <si>
    <r>
      <rPr>
        <sz val="12"/>
        <color theme="1"/>
        <rFont val="新細明體"/>
        <family val="1"/>
        <charset val="136"/>
      </rPr>
      <t>江西省九江盧山區周家灣村</t>
    </r>
    <r>
      <rPr>
        <sz val="12"/>
        <color theme="1"/>
        <rFont val="Calibri"/>
        <family val="2"/>
      </rPr>
      <t>(</t>
    </r>
    <r>
      <rPr>
        <sz val="12"/>
        <color theme="1"/>
        <rFont val="新細明體"/>
        <family val="1"/>
        <charset val="136"/>
      </rPr>
      <t>採集地點</t>
    </r>
    <r>
      <rPr>
        <sz val="12"/>
        <color theme="1"/>
        <rFont val="Calibri"/>
        <family val="2"/>
      </rPr>
      <t>)</t>
    </r>
  </si>
  <si>
    <r>
      <rPr>
        <sz val="12"/>
        <color theme="1"/>
        <rFont val="新細明體"/>
        <family val="1"/>
        <charset val="136"/>
      </rPr>
      <t>葬於熙寧四年</t>
    </r>
    <r>
      <rPr>
        <sz val="12"/>
        <color theme="1"/>
        <rFont val="Calibri"/>
        <family val="2"/>
      </rPr>
      <t>(</t>
    </r>
    <r>
      <rPr>
        <sz val="12"/>
        <color theme="1"/>
        <rFont val="新細明體"/>
        <family val="1"/>
        <charset val="136"/>
      </rPr>
      <t>遷葬</t>
    </r>
    <r>
      <rPr>
        <sz val="12"/>
        <color theme="1"/>
        <rFont val="Calibri"/>
        <family val="2"/>
      </rPr>
      <t>)</t>
    </r>
  </si>
  <si>
    <r>
      <rPr>
        <sz val="12"/>
        <color theme="1"/>
        <rFont val="新細明體"/>
        <family val="1"/>
        <charset val="136"/>
      </rPr>
      <t>鄭氏</t>
    </r>
  </si>
  <si>
    <t>983-1037(55)</t>
  </si>
  <si>
    <r>
      <rPr>
        <sz val="12"/>
        <color theme="1"/>
        <rFont val="新細明體"/>
        <family val="1"/>
        <charset val="136"/>
      </rPr>
      <t>周敦頤</t>
    </r>
    <r>
      <rPr>
        <sz val="12"/>
        <color theme="1"/>
        <rFont val="Calibri"/>
        <family val="2"/>
      </rPr>
      <t>(</t>
    </r>
    <r>
      <rPr>
        <sz val="12"/>
        <color theme="1"/>
        <rFont val="新細明體"/>
        <family val="1"/>
        <charset val="136"/>
      </rPr>
      <t>子</t>
    </r>
    <r>
      <rPr>
        <sz val="12"/>
        <color theme="1"/>
        <rFont val="Calibri"/>
        <family val="2"/>
      </rPr>
      <t>)</t>
    </r>
  </si>
  <si>
    <r>
      <rPr>
        <sz val="12"/>
        <color theme="1"/>
        <rFont val="新細明體"/>
        <family val="1"/>
        <charset val="136"/>
      </rPr>
      <t>青石墓誌「仙居縣太君鄭氏墓誌銘」</t>
    </r>
    <r>
      <rPr>
        <sz val="12"/>
        <color theme="1"/>
        <rFont val="Calibri"/>
        <family val="2"/>
      </rPr>
      <t>1</t>
    </r>
  </si>
  <si>
    <r>
      <rPr>
        <sz val="12"/>
        <color theme="1"/>
        <rFont val="新細明體"/>
        <family val="1"/>
        <charset val="136"/>
      </rPr>
      <t>仙居縣太君</t>
    </r>
  </si>
  <si>
    <r>
      <rPr>
        <sz val="12"/>
        <color theme="1"/>
        <rFont val="新細明體"/>
        <family val="1"/>
        <charset val="136"/>
      </rPr>
      <t>吳聖林，〈江西九江市發現周敦頤母親鄭氏遷葬墓志〉，《南方文物》，</t>
    </r>
    <r>
      <rPr>
        <sz val="12"/>
        <color theme="1"/>
        <rFont val="Calibri"/>
        <family val="2"/>
      </rPr>
      <t>1993</t>
    </r>
    <r>
      <rPr>
        <sz val="12"/>
        <color theme="1"/>
        <rFont val="新細明體"/>
        <family val="1"/>
        <charset val="136"/>
      </rPr>
      <t>年</t>
    </r>
    <r>
      <rPr>
        <sz val="12"/>
        <color theme="1"/>
        <rFont val="Calibri"/>
        <family val="2"/>
      </rPr>
      <t>01</t>
    </r>
    <r>
      <rPr>
        <sz val="12"/>
        <color theme="1"/>
        <rFont val="新細明體"/>
        <family val="1"/>
        <charset val="136"/>
      </rPr>
      <t>期，頁</t>
    </r>
    <r>
      <rPr>
        <sz val="12"/>
        <color theme="1"/>
        <rFont val="Calibri"/>
        <family val="2"/>
      </rPr>
      <t>96-97</t>
    </r>
    <r>
      <rPr>
        <sz val="12"/>
        <color theme="1"/>
        <rFont val="新細明體"/>
        <family val="1"/>
        <charset val="136"/>
      </rPr>
      <t>。</t>
    </r>
  </si>
  <si>
    <r>
      <rPr>
        <sz val="12"/>
        <color theme="1"/>
        <rFont val="新細明體"/>
        <family val="1"/>
        <charset val="136"/>
      </rPr>
      <t>江西省修水縣何市鄉下田浦村</t>
    </r>
  </si>
  <si>
    <r>
      <rPr>
        <sz val="12"/>
        <color theme="1"/>
        <rFont val="新細明體"/>
        <family val="1"/>
        <charset val="136"/>
      </rPr>
      <t>葬於元祐七年十一月</t>
    </r>
  </si>
  <si>
    <r>
      <rPr>
        <sz val="12"/>
        <color theme="1"/>
        <rFont val="新細明體"/>
        <family val="1"/>
        <charset val="136"/>
      </rPr>
      <t>徐佖</t>
    </r>
  </si>
  <si>
    <t>1042-1091(50)</t>
  </si>
  <si>
    <r>
      <rPr>
        <sz val="12"/>
        <color theme="1"/>
        <rFont val="新細明體"/>
        <family val="1"/>
        <charset val="136"/>
      </rPr>
      <t>青石墓誌「宋故徐純中墓誌銘」</t>
    </r>
    <r>
      <rPr>
        <sz val="12"/>
        <color theme="1"/>
        <rFont val="Calibri"/>
        <family val="2"/>
      </rPr>
      <t>1</t>
    </r>
  </si>
  <si>
    <r>
      <rPr>
        <sz val="12"/>
        <color theme="1"/>
        <rFont val="新細明體"/>
        <family val="1"/>
        <charset val="136"/>
      </rPr>
      <t>修水縣黃庭堅紀念館；徐振華，〈江西修水出土黃庭堅撰書的墓誌銘〉，《江西文物》，</t>
    </r>
    <r>
      <rPr>
        <sz val="12"/>
        <color theme="1"/>
        <rFont val="Calibri"/>
        <family val="2"/>
      </rPr>
      <t>1989</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47-48</t>
    </r>
    <r>
      <rPr>
        <sz val="12"/>
        <color theme="1"/>
        <rFont val="新細明體"/>
        <family val="1"/>
        <charset val="136"/>
      </rPr>
      <t>。</t>
    </r>
  </si>
  <si>
    <r>
      <rPr>
        <sz val="12"/>
        <color theme="1"/>
        <rFont val="新細明體"/>
        <family val="1"/>
        <charset val="136"/>
      </rPr>
      <t>江西省南豐縣古城公社賴莊青崗山</t>
    </r>
  </si>
  <si>
    <r>
      <rPr>
        <sz val="12"/>
        <color theme="1"/>
        <rFont val="新細明體"/>
        <family val="1"/>
        <charset val="136"/>
      </rPr>
      <t>北宋政和八年</t>
    </r>
  </si>
  <si>
    <r>
      <rPr>
        <sz val="12"/>
        <color theme="1"/>
        <rFont val="新細明體"/>
        <family val="1"/>
        <charset val="136"/>
      </rPr>
      <t>磚質墓誌「維政和八年歲次戊戌」</t>
    </r>
    <r>
      <rPr>
        <sz val="12"/>
        <color theme="1"/>
        <rFont val="Calibri"/>
        <family val="2"/>
      </rPr>
      <t>1(</t>
    </r>
    <r>
      <rPr>
        <sz val="12"/>
        <color theme="1"/>
        <rFont val="新細明體"/>
        <family val="1"/>
        <charset val="136"/>
      </rPr>
      <t>已剝蝕</t>
    </r>
    <r>
      <rPr>
        <sz val="12"/>
        <color theme="1"/>
        <rFont val="Calibri"/>
        <family val="2"/>
      </rPr>
      <t>)</t>
    </r>
  </si>
  <si>
    <r>
      <rPr>
        <sz val="12"/>
        <color theme="1"/>
        <rFont val="新細明體"/>
        <family val="1"/>
        <charset val="136"/>
      </rPr>
      <t>唐山、文物編輯委員會，〈江西南豐宋墓出土瓷器與南豐窰〉，收入《中國古代窰址調查發掘報告集》，北京：文物，</t>
    </r>
    <r>
      <rPr>
        <sz val="12"/>
        <color theme="1"/>
        <rFont val="Calibri"/>
        <family val="2"/>
      </rPr>
      <t>1984</t>
    </r>
    <r>
      <rPr>
        <sz val="12"/>
        <color theme="1"/>
        <rFont val="新細明體"/>
        <family val="1"/>
        <charset val="136"/>
      </rPr>
      <t>，頁</t>
    </r>
    <r>
      <rPr>
        <sz val="12"/>
        <color theme="1"/>
        <rFont val="Calibri"/>
        <family val="2"/>
      </rPr>
      <t>102-105</t>
    </r>
    <r>
      <rPr>
        <sz val="12"/>
        <color theme="1"/>
        <rFont val="新細明體"/>
        <family val="1"/>
        <charset val="136"/>
      </rPr>
      <t>。</t>
    </r>
    <r>
      <rPr>
        <sz val="12"/>
        <color theme="1"/>
        <rFont val="Calibri"/>
        <family val="2"/>
      </rPr>
      <t xml:space="preserve">; </t>
    </r>
    <r>
      <rPr>
        <sz val="12"/>
        <color theme="1"/>
        <rFont val="新細明體"/>
        <family val="1"/>
        <charset val="136"/>
      </rPr>
      <t>江西省博物館，〈南豐縣北宋政和八年墓〉，收入《江西宋代紀年墓與紀年青白瓷》，北京：文物出版社，</t>
    </r>
    <r>
      <rPr>
        <sz val="12"/>
        <color theme="1"/>
        <rFont val="Calibri"/>
        <family val="2"/>
      </rPr>
      <t>2016</t>
    </r>
    <r>
      <rPr>
        <sz val="12"/>
        <color theme="1"/>
        <rFont val="新細明體"/>
        <family val="1"/>
        <charset val="136"/>
      </rPr>
      <t>，頁</t>
    </r>
    <r>
      <rPr>
        <sz val="12"/>
        <color theme="1"/>
        <rFont val="Calibri"/>
        <family val="2"/>
      </rPr>
      <t>122-151</t>
    </r>
    <r>
      <rPr>
        <sz val="12"/>
        <color theme="1"/>
        <rFont val="新細明體"/>
        <family val="1"/>
        <charset val="136"/>
      </rPr>
      <t>。</t>
    </r>
  </si>
  <si>
    <r>
      <rPr>
        <sz val="12"/>
        <color theme="1"/>
        <rFont val="新細明體"/>
        <family val="1"/>
        <charset val="136"/>
      </rPr>
      <t>河北省衡水市武邑縣崔家莊村</t>
    </r>
    <r>
      <rPr>
        <sz val="12"/>
        <color theme="1"/>
        <rFont val="Calibri"/>
        <family val="2"/>
      </rPr>
      <t>M2</t>
    </r>
  </si>
  <si>
    <r>
      <rPr>
        <sz val="12"/>
        <color theme="1"/>
        <rFont val="新細明體"/>
        <family val="1"/>
        <charset val="136"/>
      </rPr>
      <t>北宋晚期</t>
    </r>
  </si>
  <si>
    <r>
      <rPr>
        <sz val="12"/>
        <color theme="1"/>
        <rFont val="新細明體"/>
        <family val="1"/>
        <charset val="136"/>
      </rPr>
      <t>烏龜駝磚質墓誌</t>
    </r>
    <r>
      <rPr>
        <sz val="12"/>
        <color theme="1"/>
        <rFont val="Calibri"/>
        <family val="2"/>
      </rPr>
      <t>1(</t>
    </r>
    <r>
      <rPr>
        <sz val="12"/>
        <color theme="1"/>
        <rFont val="新細明體"/>
        <family val="1"/>
        <charset val="136"/>
      </rPr>
      <t>墨書文字漫漶</t>
    </r>
    <r>
      <rPr>
        <sz val="12"/>
        <color theme="1"/>
        <rFont val="Calibri"/>
        <family val="2"/>
      </rPr>
      <t>)</t>
    </r>
  </si>
  <si>
    <r>
      <rPr>
        <sz val="12"/>
        <color theme="1"/>
        <rFont val="新細明體"/>
        <family val="1"/>
        <charset val="136"/>
      </rPr>
      <t>衡水市文物管理處，〈河北武邑崔家莊宋墓發掘簡報〉，《文物春秋》，</t>
    </r>
    <r>
      <rPr>
        <sz val="12"/>
        <color theme="1"/>
        <rFont val="Calibri"/>
        <family val="2"/>
      </rPr>
      <t>2006</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29-34</t>
    </r>
    <r>
      <rPr>
        <sz val="12"/>
        <color theme="1"/>
        <rFont val="新細明體"/>
        <family val="1"/>
        <charset val="136"/>
      </rPr>
      <t>。</t>
    </r>
  </si>
  <si>
    <r>
      <rPr>
        <sz val="12"/>
        <color theme="1"/>
        <rFont val="新細明體"/>
        <family val="1"/>
        <charset val="136"/>
      </rPr>
      <t>河南省鄭州市北二七路與西太康路交叉口</t>
    </r>
    <r>
      <rPr>
        <sz val="12"/>
        <color theme="1"/>
        <rFont val="Calibri"/>
        <family val="2"/>
      </rPr>
      <t xml:space="preserve"> M66</t>
    </r>
  </si>
  <si>
    <r>
      <rPr>
        <sz val="12"/>
        <color theme="1"/>
        <rFont val="新細明體"/>
        <family val="1"/>
        <charset val="136"/>
      </rPr>
      <t>北宋早期</t>
    </r>
  </si>
  <si>
    <r>
      <rPr>
        <sz val="12"/>
        <color theme="1"/>
        <rFont val="新細明體"/>
        <family val="1"/>
        <charset val="136"/>
      </rPr>
      <t>方形磚墓誌並蓋</t>
    </r>
    <r>
      <rPr>
        <sz val="12"/>
        <color theme="1"/>
        <rFont val="Calibri"/>
        <family val="2"/>
      </rPr>
      <t>1(</t>
    </r>
    <r>
      <rPr>
        <sz val="12"/>
        <color theme="1"/>
        <rFont val="新細明體"/>
        <family val="1"/>
        <charset val="136"/>
      </rPr>
      <t>墨書字跡無存</t>
    </r>
    <r>
      <rPr>
        <sz val="12"/>
        <color theme="1"/>
        <rFont val="Calibri"/>
        <family val="2"/>
      </rPr>
      <t>)</t>
    </r>
  </si>
  <si>
    <r>
      <rPr>
        <sz val="12"/>
        <color theme="1"/>
        <rFont val="新細明體"/>
        <family val="1"/>
        <charset val="136"/>
      </rPr>
      <t>鄭州市文物考古研究院，〈鄭州市北二七路兩座磚雕宋墓發掘簡報〉，《中原文物》，</t>
    </r>
    <r>
      <rPr>
        <sz val="12"/>
        <color theme="1"/>
        <rFont val="Calibri"/>
        <family val="2"/>
      </rPr>
      <t>2012</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13-18</t>
    </r>
    <r>
      <rPr>
        <sz val="12"/>
        <color theme="1"/>
        <rFont val="新細明體"/>
        <family val="1"/>
        <charset val="136"/>
      </rPr>
      <t>。</t>
    </r>
  </si>
  <si>
    <r>
      <rPr>
        <sz val="12"/>
        <color theme="1"/>
        <rFont val="新細明體"/>
        <family val="1"/>
        <charset val="136"/>
      </rPr>
      <t>河南省焦作市解放區西王褚村</t>
    </r>
  </si>
  <si>
    <r>
      <rPr>
        <sz val="12"/>
        <color theme="1"/>
        <rFont val="新細明體"/>
        <family val="1"/>
        <charset val="136"/>
      </rPr>
      <t>葬於太平興國五年</t>
    </r>
  </si>
  <si>
    <r>
      <rPr>
        <sz val="12"/>
        <color theme="1"/>
        <rFont val="新細明體"/>
        <family val="1"/>
        <charset val="136"/>
      </rPr>
      <t>劉智亮</t>
    </r>
  </si>
  <si>
    <t>?-980</t>
  </si>
  <si>
    <r>
      <rPr>
        <sz val="12"/>
        <color theme="1"/>
        <rFont val="新細明體"/>
        <family val="1"/>
        <charset val="136"/>
      </rPr>
      <t>墓誌「大宋國劉府君墓誌銘」</t>
    </r>
    <r>
      <rPr>
        <sz val="12"/>
        <color theme="1"/>
        <rFont val="Calibri"/>
        <family val="2"/>
      </rPr>
      <t>1</t>
    </r>
  </si>
  <si>
    <r>
      <rPr>
        <sz val="12"/>
        <color theme="1"/>
        <rFont val="新細明體"/>
        <family val="1"/>
        <charset val="136"/>
      </rPr>
      <t>彭城郡劉府君</t>
    </r>
  </si>
  <si>
    <r>
      <rPr>
        <sz val="12"/>
        <color theme="1"/>
        <rFont val="新細明體"/>
        <family val="1"/>
        <charset val="136"/>
      </rPr>
      <t>焦作市文物勘探隊，〈河南焦作宋代劉智亮墓發掘簡報〉，《中原文物》，</t>
    </r>
    <r>
      <rPr>
        <sz val="12"/>
        <color theme="1"/>
        <rFont val="Calibri"/>
        <family val="2"/>
      </rPr>
      <t>2012</t>
    </r>
    <r>
      <rPr>
        <sz val="12"/>
        <color theme="1"/>
        <rFont val="新細明體"/>
        <family val="1"/>
        <charset val="136"/>
      </rPr>
      <t>年</t>
    </r>
    <r>
      <rPr>
        <sz val="12"/>
        <color theme="1"/>
        <rFont val="Calibri"/>
        <family val="2"/>
      </rPr>
      <t>6</t>
    </r>
    <r>
      <rPr>
        <sz val="12"/>
        <color theme="1"/>
        <rFont val="新細明體"/>
        <family val="1"/>
        <charset val="136"/>
      </rPr>
      <t>期，頁</t>
    </r>
    <r>
      <rPr>
        <sz val="12"/>
        <color theme="1"/>
        <rFont val="Calibri"/>
        <family val="2"/>
      </rPr>
      <t>9-12</t>
    </r>
    <r>
      <rPr>
        <sz val="12"/>
        <color theme="1"/>
        <rFont val="新細明體"/>
        <family val="1"/>
        <charset val="136"/>
      </rPr>
      <t>。</t>
    </r>
  </si>
  <si>
    <r>
      <rPr>
        <sz val="12"/>
        <color theme="1"/>
        <rFont val="新細明體"/>
        <family val="1"/>
        <charset val="136"/>
      </rPr>
      <t>河南省洛陽市新安縣小寨溝公社高家灣村</t>
    </r>
  </si>
  <si>
    <r>
      <rPr>
        <sz val="12"/>
        <color theme="1"/>
        <rFont val="新細明體"/>
        <family val="1"/>
        <charset val="136"/>
      </rPr>
      <t>卒於建隆二年</t>
    </r>
  </si>
  <si>
    <r>
      <rPr>
        <sz val="12"/>
        <color theme="1"/>
        <rFont val="新細明體"/>
        <family val="1"/>
        <charset val="136"/>
      </rPr>
      <t>楊承信</t>
    </r>
  </si>
  <si>
    <t>918-961(44)</t>
  </si>
  <si>
    <r>
      <rPr>
        <sz val="12"/>
        <color theme="1"/>
        <rFont val="新細明體"/>
        <family val="1"/>
        <charset val="136"/>
      </rPr>
      <t>墓誌蓋「大宋故河中護國軍節度使相國恒農郡陽公墓誌銘」</t>
    </r>
    <r>
      <rPr>
        <sz val="12"/>
        <color theme="1"/>
        <rFont val="Calibri"/>
        <family val="2"/>
      </rPr>
      <t>1</t>
    </r>
  </si>
  <si>
    <r>
      <rPr>
        <sz val="12"/>
        <color theme="1"/>
        <rFont val="新細明體"/>
        <family val="1"/>
        <charset val="136"/>
      </rPr>
      <t>河中護國軍節度使相國恒農郡陽公</t>
    </r>
  </si>
  <si>
    <r>
      <rPr>
        <sz val="12"/>
        <color theme="1"/>
        <rFont val="新細明體"/>
        <family val="1"/>
        <charset val="136"/>
      </rPr>
      <t>趙世綱，〈北宋楊承信墓誌跋〉，《考古與文物》，</t>
    </r>
    <r>
      <rPr>
        <sz val="12"/>
        <color theme="1"/>
        <rFont val="Calibri"/>
        <family val="2"/>
      </rPr>
      <t>1985</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55-58</t>
    </r>
    <r>
      <rPr>
        <sz val="12"/>
        <color theme="1"/>
        <rFont val="新細明體"/>
        <family val="1"/>
        <charset val="136"/>
      </rPr>
      <t>、</t>
    </r>
    <r>
      <rPr>
        <sz val="12"/>
        <color theme="1"/>
        <rFont val="Calibri"/>
        <family val="2"/>
      </rPr>
      <t xml:space="preserve"> 62</t>
    </r>
    <r>
      <rPr>
        <sz val="12"/>
        <color theme="1"/>
        <rFont val="新細明體"/>
        <family val="1"/>
        <charset val="136"/>
      </rPr>
      <t>。</t>
    </r>
  </si>
  <si>
    <r>
      <rPr>
        <sz val="12"/>
        <color theme="1"/>
        <rFont val="新細明體"/>
        <family val="1"/>
        <charset val="136"/>
      </rPr>
      <t>河南省鄭州市新鄭市歐陽寺村</t>
    </r>
  </si>
  <si>
    <r>
      <rPr>
        <sz val="12"/>
        <color theme="1"/>
        <rFont val="新細明體"/>
        <family val="1"/>
        <charset val="136"/>
      </rPr>
      <t>卒於元祐四年八月</t>
    </r>
  </si>
  <si>
    <r>
      <rPr>
        <sz val="12"/>
        <color theme="1"/>
        <rFont val="新細明體"/>
        <family val="1"/>
        <charset val="136"/>
      </rPr>
      <t>薛氏</t>
    </r>
  </si>
  <si>
    <t>1017-1089(73)</t>
  </si>
  <si>
    <r>
      <rPr>
        <sz val="12"/>
        <color theme="1"/>
        <rFont val="新細明體"/>
        <family val="1"/>
        <charset val="136"/>
      </rPr>
      <t>歐陽修</t>
    </r>
    <r>
      <rPr>
        <sz val="12"/>
        <color theme="1"/>
        <rFont val="Calibri"/>
        <family val="2"/>
      </rPr>
      <t>(</t>
    </r>
    <r>
      <rPr>
        <sz val="12"/>
        <color theme="1"/>
        <rFont val="新細明體"/>
        <family val="1"/>
        <charset val="136"/>
      </rPr>
      <t>夫</t>
    </r>
    <r>
      <rPr>
        <sz val="12"/>
        <color theme="1"/>
        <rFont val="Calibri"/>
        <family val="2"/>
      </rPr>
      <t>)</t>
    </r>
    <r>
      <rPr>
        <sz val="12"/>
        <color theme="1"/>
        <rFont val="新細明體"/>
        <family val="1"/>
        <charset val="136"/>
      </rPr>
      <t>、薛奎</t>
    </r>
    <r>
      <rPr>
        <sz val="12"/>
        <color theme="1"/>
        <rFont val="Calibri"/>
        <family val="2"/>
      </rPr>
      <t>(</t>
    </r>
    <r>
      <rPr>
        <sz val="12"/>
        <color theme="1"/>
        <rFont val="新細明體"/>
        <family val="1"/>
        <charset val="136"/>
      </rPr>
      <t>父</t>
    </r>
    <r>
      <rPr>
        <sz val="12"/>
        <color theme="1"/>
        <rFont val="Calibri"/>
        <family val="2"/>
      </rPr>
      <t>)</t>
    </r>
    <r>
      <rPr>
        <sz val="12"/>
        <color theme="1"/>
        <rFont val="新細明體"/>
        <family val="1"/>
        <charset val="136"/>
      </rPr>
      <t>、歐陽棐</t>
    </r>
    <r>
      <rPr>
        <sz val="12"/>
        <color theme="1"/>
        <rFont val="Calibri"/>
        <family val="2"/>
      </rPr>
      <t>(</t>
    </r>
    <r>
      <rPr>
        <sz val="12"/>
        <color theme="1"/>
        <rFont val="新細明體"/>
        <family val="1"/>
        <charset val="136"/>
      </rPr>
      <t>子，</t>
    </r>
    <r>
      <rPr>
        <sz val="12"/>
        <color theme="1"/>
        <rFont val="Calibri"/>
        <family val="2"/>
      </rPr>
      <t>T1718)</t>
    </r>
    <r>
      <rPr>
        <sz val="12"/>
        <color theme="1"/>
        <rFont val="新細明體"/>
        <family val="1"/>
        <charset val="136"/>
      </rPr>
      <t>、歐陽辨</t>
    </r>
    <r>
      <rPr>
        <sz val="12"/>
        <color theme="1"/>
        <rFont val="Calibri"/>
        <family val="2"/>
      </rPr>
      <t>(</t>
    </r>
    <r>
      <rPr>
        <sz val="12"/>
        <color theme="1"/>
        <rFont val="新細明體"/>
        <family val="1"/>
        <charset val="136"/>
      </rPr>
      <t>子，</t>
    </r>
    <r>
      <rPr>
        <sz val="12"/>
        <color theme="1"/>
        <rFont val="Calibri"/>
        <family val="2"/>
      </rPr>
      <t>T1719)</t>
    </r>
    <r>
      <rPr>
        <sz val="12"/>
        <color theme="1"/>
        <rFont val="新細明體"/>
        <family val="1"/>
        <charset val="136"/>
      </rPr>
      <t>、歐陽忘</t>
    </r>
    <r>
      <rPr>
        <sz val="12"/>
        <color theme="1"/>
        <rFont val="Calibri"/>
        <family val="2"/>
      </rPr>
      <t>(</t>
    </r>
    <r>
      <rPr>
        <sz val="12"/>
        <color theme="1"/>
        <rFont val="新細明體"/>
        <family val="1"/>
        <charset val="136"/>
      </rPr>
      <t>孫，</t>
    </r>
    <r>
      <rPr>
        <sz val="12"/>
        <color theme="1"/>
        <rFont val="Calibri"/>
        <family val="2"/>
      </rPr>
      <t>T1721)</t>
    </r>
    <r>
      <rPr>
        <sz val="12"/>
        <color theme="1"/>
        <rFont val="新細明體"/>
        <family val="1"/>
        <charset val="136"/>
      </rPr>
      <t>、歐陽愻</t>
    </r>
    <r>
      <rPr>
        <sz val="12"/>
        <color theme="1"/>
        <rFont val="Calibri"/>
        <family val="2"/>
      </rPr>
      <t>(</t>
    </r>
    <r>
      <rPr>
        <sz val="12"/>
        <color theme="1"/>
        <rFont val="新細明體"/>
        <family val="1"/>
        <charset val="136"/>
      </rPr>
      <t>孫，</t>
    </r>
    <r>
      <rPr>
        <sz val="12"/>
        <color theme="1"/>
        <rFont val="Calibri"/>
        <family val="2"/>
      </rPr>
      <t>T1720)</t>
    </r>
  </si>
  <si>
    <r>
      <rPr>
        <sz val="12"/>
        <color theme="1"/>
        <rFont val="新細明體"/>
        <family val="1"/>
        <charset val="136"/>
      </rPr>
      <t>墓誌並蓋「宋安康郡太夫人薛氏墓誌銘」</t>
    </r>
    <r>
      <rPr>
        <sz val="12"/>
        <color theme="1"/>
        <rFont val="Calibri"/>
        <family val="2"/>
      </rPr>
      <t>1</t>
    </r>
  </si>
  <si>
    <r>
      <rPr>
        <sz val="12"/>
        <color theme="1"/>
        <rFont val="新細明體"/>
        <family val="1"/>
        <charset val="136"/>
      </rPr>
      <t>安康郡太夫人</t>
    </r>
  </si>
  <si>
    <r>
      <rPr>
        <sz val="12"/>
        <color theme="1"/>
        <rFont val="新細明體"/>
        <family val="1"/>
        <charset val="136"/>
      </rPr>
      <t>喬志敏，〈新鄭歐陽修墓地出土墓志簡述〉，《中原文物》，</t>
    </r>
    <r>
      <rPr>
        <sz val="12"/>
        <color theme="1"/>
        <rFont val="Calibri"/>
        <family val="2"/>
      </rPr>
      <t>1990</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68-70</t>
    </r>
    <r>
      <rPr>
        <sz val="12"/>
        <color theme="1"/>
        <rFont val="新細明體"/>
        <family val="1"/>
        <charset val="136"/>
      </rPr>
      <t>、</t>
    </r>
    <r>
      <rPr>
        <sz val="12"/>
        <color theme="1"/>
        <rFont val="Calibri"/>
        <family val="2"/>
      </rPr>
      <t>108</t>
    </r>
    <r>
      <rPr>
        <sz val="12"/>
        <color theme="1"/>
        <rFont val="新細明體"/>
        <family val="1"/>
        <charset val="136"/>
      </rPr>
      <t>。</t>
    </r>
  </si>
  <si>
    <r>
      <rPr>
        <sz val="12"/>
        <color theme="1"/>
        <rFont val="新細明體"/>
        <family val="1"/>
        <charset val="136"/>
      </rPr>
      <t>卒於政和三年正月初九</t>
    </r>
  </si>
  <si>
    <r>
      <rPr>
        <sz val="12"/>
        <color theme="1"/>
        <rFont val="新細明體"/>
        <family val="1"/>
        <charset val="136"/>
      </rPr>
      <t>歐陽棐</t>
    </r>
  </si>
  <si>
    <t>1047-1113(67)</t>
  </si>
  <si>
    <r>
      <rPr>
        <sz val="12"/>
        <color theme="1"/>
        <rFont val="新細明體"/>
        <family val="1"/>
        <charset val="136"/>
      </rPr>
      <t>歐陽修</t>
    </r>
    <r>
      <rPr>
        <sz val="12"/>
        <color theme="1"/>
        <rFont val="Calibri"/>
        <family val="2"/>
      </rPr>
      <t>(</t>
    </r>
    <r>
      <rPr>
        <sz val="12"/>
        <color theme="1"/>
        <rFont val="新細明體"/>
        <family val="1"/>
        <charset val="136"/>
      </rPr>
      <t>父</t>
    </r>
    <r>
      <rPr>
        <sz val="12"/>
        <color theme="1"/>
        <rFont val="Calibri"/>
        <family val="2"/>
      </rPr>
      <t>)</t>
    </r>
    <r>
      <rPr>
        <sz val="12"/>
        <color theme="1"/>
        <rFont val="新細明體"/>
        <family val="1"/>
        <charset val="136"/>
      </rPr>
      <t>、薛氏</t>
    </r>
    <r>
      <rPr>
        <sz val="12"/>
        <color theme="1"/>
        <rFont val="Calibri"/>
        <family val="2"/>
      </rPr>
      <t>(</t>
    </r>
    <r>
      <rPr>
        <sz val="12"/>
        <color theme="1"/>
        <rFont val="新細明體"/>
        <family val="1"/>
        <charset val="136"/>
      </rPr>
      <t>母，</t>
    </r>
    <r>
      <rPr>
        <sz val="12"/>
        <color theme="1"/>
        <rFont val="Calibri"/>
        <family val="2"/>
      </rPr>
      <t>T1717)</t>
    </r>
  </si>
  <si>
    <r>
      <rPr>
        <sz val="12"/>
        <color theme="1"/>
        <rFont val="新細明體"/>
        <family val="1"/>
        <charset val="136"/>
      </rPr>
      <t>墓誌並蓋「宋朝請大夫管句南京鴻慶宮歐陽公墓」</t>
    </r>
    <r>
      <rPr>
        <sz val="12"/>
        <color theme="1"/>
        <rFont val="Calibri"/>
        <family val="2"/>
      </rPr>
      <t>1</t>
    </r>
  </si>
  <si>
    <r>
      <rPr>
        <sz val="12"/>
        <color theme="1"/>
        <rFont val="新細明體"/>
        <family val="1"/>
        <charset val="136"/>
      </rPr>
      <t>朝請大夫管句南京鴻慶宮</t>
    </r>
  </si>
  <si>
    <r>
      <rPr>
        <sz val="12"/>
        <color theme="1"/>
        <rFont val="新細明體"/>
        <family val="1"/>
        <charset val="136"/>
      </rPr>
      <t>卒於哲宗元符二年</t>
    </r>
    <r>
      <rPr>
        <sz val="12"/>
        <color theme="1"/>
        <rFont val="Calibri"/>
        <family val="2"/>
      </rPr>
      <t>(</t>
    </r>
    <r>
      <rPr>
        <sz val="12"/>
        <color theme="1"/>
        <rFont val="新細明體"/>
        <family val="1"/>
        <charset val="136"/>
      </rPr>
      <t>據生年推算</t>
    </r>
    <r>
      <rPr>
        <sz val="12"/>
        <color theme="1"/>
        <rFont val="Calibri"/>
        <family val="2"/>
      </rPr>
      <t>)</t>
    </r>
  </si>
  <si>
    <r>
      <rPr>
        <sz val="12"/>
        <color theme="1"/>
        <rFont val="新細明體"/>
        <family val="1"/>
        <charset val="136"/>
      </rPr>
      <t>歐陽辨</t>
    </r>
  </si>
  <si>
    <t>1049-1100/1101(52)</t>
  </si>
  <si>
    <r>
      <rPr>
        <sz val="12"/>
        <color theme="1"/>
        <rFont val="新細明體"/>
        <family val="1"/>
        <charset val="136"/>
      </rPr>
      <t>墓誌並蓋「宋承議郎歐陽君墓銘」</t>
    </r>
    <r>
      <rPr>
        <sz val="12"/>
        <color theme="1"/>
        <rFont val="Calibri"/>
        <family val="2"/>
      </rPr>
      <t>1</t>
    </r>
  </si>
  <si>
    <r>
      <rPr>
        <sz val="12"/>
        <color theme="1"/>
        <rFont val="新細明體"/>
        <family val="1"/>
        <charset val="136"/>
      </rPr>
      <t>承議郎</t>
    </r>
  </si>
  <si>
    <r>
      <rPr>
        <sz val="12"/>
        <color theme="1"/>
        <rFont val="新細明體"/>
        <family val="1"/>
        <charset val="136"/>
      </rPr>
      <t>卒於紹聖元年十七日</t>
    </r>
  </si>
  <si>
    <r>
      <rPr>
        <sz val="12"/>
        <color theme="1"/>
        <rFont val="新細明體"/>
        <family val="1"/>
        <charset val="136"/>
      </rPr>
      <t>歐陽愻</t>
    </r>
  </si>
  <si>
    <t>1065-1094(30)</t>
  </si>
  <si>
    <r>
      <rPr>
        <sz val="12"/>
        <color theme="1"/>
        <rFont val="新細明體"/>
        <family val="1"/>
        <charset val="136"/>
      </rPr>
      <t>歐陽修</t>
    </r>
    <r>
      <rPr>
        <sz val="12"/>
        <color theme="1"/>
        <rFont val="Calibri"/>
        <family val="2"/>
      </rPr>
      <t>(</t>
    </r>
    <r>
      <rPr>
        <sz val="12"/>
        <color theme="1"/>
        <rFont val="新細明體"/>
        <family val="1"/>
        <charset val="136"/>
      </rPr>
      <t>祖父</t>
    </r>
    <r>
      <rPr>
        <sz val="12"/>
        <color theme="1"/>
        <rFont val="Calibri"/>
        <family val="2"/>
      </rPr>
      <t>)</t>
    </r>
    <r>
      <rPr>
        <sz val="12"/>
        <color theme="1"/>
        <rFont val="新細明體"/>
        <family val="1"/>
        <charset val="136"/>
      </rPr>
      <t>、薛氏</t>
    </r>
    <r>
      <rPr>
        <sz val="12"/>
        <color theme="1"/>
        <rFont val="Calibri"/>
        <family val="2"/>
      </rPr>
      <t>(</t>
    </r>
    <r>
      <rPr>
        <sz val="12"/>
        <color theme="1"/>
        <rFont val="新細明體"/>
        <family val="1"/>
        <charset val="136"/>
      </rPr>
      <t>祖母，</t>
    </r>
    <r>
      <rPr>
        <sz val="12"/>
        <color theme="1"/>
        <rFont val="Calibri"/>
        <family val="2"/>
      </rPr>
      <t>T1717)</t>
    </r>
    <r>
      <rPr>
        <sz val="12"/>
        <color theme="1"/>
        <rFont val="新細明體"/>
        <family val="1"/>
        <charset val="136"/>
      </rPr>
      <t>、歐陽奕</t>
    </r>
    <r>
      <rPr>
        <sz val="12"/>
        <color theme="1"/>
        <rFont val="Calibri"/>
        <family val="2"/>
      </rPr>
      <t>(</t>
    </r>
    <r>
      <rPr>
        <sz val="12"/>
        <color theme="1"/>
        <rFont val="新細明體"/>
        <family val="1"/>
        <charset val="136"/>
      </rPr>
      <t>父</t>
    </r>
    <r>
      <rPr>
        <sz val="12"/>
        <color theme="1"/>
        <rFont val="Calibri"/>
        <family val="2"/>
      </rPr>
      <t>)</t>
    </r>
  </si>
  <si>
    <r>
      <rPr>
        <sz val="12"/>
        <color theme="1"/>
        <rFont val="新細明體"/>
        <family val="1"/>
        <charset val="136"/>
      </rPr>
      <t>墓誌並蓋「宋齊州臨邑縣尉歐陽君墓銘」</t>
    </r>
    <r>
      <rPr>
        <sz val="12"/>
        <color theme="1"/>
        <rFont val="Calibri"/>
        <family val="2"/>
      </rPr>
      <t>1</t>
    </r>
  </si>
  <si>
    <r>
      <rPr>
        <sz val="12"/>
        <color theme="1"/>
        <rFont val="新細明體"/>
        <family val="1"/>
        <charset val="136"/>
      </rPr>
      <t>齊州臨邑縣尉</t>
    </r>
  </si>
  <si>
    <r>
      <rPr>
        <sz val="12"/>
        <color theme="1"/>
        <rFont val="新細明體"/>
        <family val="1"/>
        <charset val="136"/>
      </rPr>
      <t>卒於崇寧四年六月六四</t>
    </r>
  </si>
  <si>
    <r>
      <rPr>
        <sz val="12"/>
        <color theme="1"/>
        <rFont val="新細明體"/>
        <family val="1"/>
        <charset val="136"/>
      </rPr>
      <t>歐陽忘</t>
    </r>
  </si>
  <si>
    <t>1072-1105(34)</t>
  </si>
  <si>
    <r>
      <rPr>
        <sz val="12"/>
        <color theme="1"/>
        <rFont val="新細明體"/>
        <family val="1"/>
        <charset val="136"/>
      </rPr>
      <t>墓誌並蓋</t>
    </r>
    <r>
      <rPr>
        <sz val="12"/>
        <color theme="1"/>
        <rFont val="Calibri"/>
        <family val="2"/>
      </rPr>
      <t>1</t>
    </r>
  </si>
  <si>
    <r>
      <rPr>
        <sz val="12"/>
        <color theme="1"/>
        <rFont val="新細明體"/>
        <family val="1"/>
        <charset val="136"/>
      </rPr>
      <t>河南省安陽縣天禧鎮</t>
    </r>
  </si>
  <si>
    <r>
      <rPr>
        <sz val="12"/>
        <color theme="1"/>
        <rFont val="新細明體"/>
        <family val="1"/>
        <charset val="136"/>
      </rPr>
      <t>建於熙寧十年</t>
    </r>
  </si>
  <si>
    <r>
      <rPr>
        <sz val="12"/>
        <color theme="1"/>
        <rFont val="新細明體"/>
        <family val="1"/>
        <charset val="136"/>
      </rPr>
      <t>王用昨</t>
    </r>
  </si>
  <si>
    <r>
      <rPr>
        <sz val="12"/>
        <color theme="1"/>
        <rFont val="新細明體"/>
        <family val="1"/>
        <charset val="136"/>
      </rPr>
      <t>〈河南文化局調查安陽天禧鎮宋墓〉，《文物參考資料》，</t>
    </r>
    <r>
      <rPr>
        <sz val="12"/>
        <color theme="1"/>
        <rFont val="Calibri"/>
        <family val="2"/>
      </rPr>
      <t>1954</t>
    </r>
    <r>
      <rPr>
        <sz val="12"/>
        <color theme="1"/>
        <rFont val="新細明體"/>
        <family val="1"/>
        <charset val="136"/>
      </rPr>
      <t>年</t>
    </r>
    <r>
      <rPr>
        <sz val="12"/>
        <color theme="1"/>
        <rFont val="Calibri"/>
        <family val="2"/>
      </rPr>
      <t>8</t>
    </r>
    <r>
      <rPr>
        <sz val="12"/>
        <color theme="1"/>
        <rFont val="新細明體"/>
        <family val="1"/>
        <charset val="136"/>
      </rPr>
      <t>期，頁</t>
    </r>
    <r>
      <rPr>
        <sz val="12"/>
        <color theme="1"/>
        <rFont val="Calibri"/>
        <family val="2"/>
      </rPr>
      <t>143-146</t>
    </r>
    <r>
      <rPr>
        <sz val="12"/>
        <color theme="1"/>
        <rFont val="新細明體"/>
        <family val="1"/>
        <charset val="136"/>
      </rPr>
      <t>。</t>
    </r>
  </si>
  <si>
    <r>
      <rPr>
        <sz val="12"/>
        <color theme="1"/>
        <rFont val="新細明體"/>
        <family val="1"/>
        <charset val="136"/>
      </rPr>
      <t>河南省洛陽市西工區史家屯村</t>
    </r>
    <r>
      <rPr>
        <sz val="12"/>
        <color theme="1"/>
        <rFont val="Calibri"/>
        <family val="2"/>
      </rPr>
      <t>IM2761</t>
    </r>
  </si>
  <si>
    <r>
      <rPr>
        <sz val="12"/>
        <color theme="1"/>
        <rFont val="新細明體"/>
        <family val="1"/>
        <charset val="136"/>
      </rPr>
      <t>葬於北宋神宗元豐六年十一月庚申</t>
    </r>
    <r>
      <rPr>
        <sz val="12"/>
        <color theme="1"/>
        <rFont val="Calibri"/>
        <family val="2"/>
      </rPr>
      <t>(</t>
    </r>
    <r>
      <rPr>
        <sz val="12"/>
        <color theme="1"/>
        <rFont val="新細明體"/>
        <family val="1"/>
        <charset val="136"/>
      </rPr>
      <t>富弼</t>
    </r>
    <r>
      <rPr>
        <sz val="12"/>
        <color theme="1"/>
        <rFont val="Calibri"/>
        <family val="2"/>
      </rPr>
      <t>)</t>
    </r>
    <r>
      <rPr>
        <sz val="12"/>
        <color theme="1"/>
        <rFont val="新細明體"/>
        <family val="1"/>
        <charset val="136"/>
      </rPr>
      <t>、葬於北宋哲宗元祐二年二月一日</t>
    </r>
    <r>
      <rPr>
        <sz val="12"/>
        <color theme="1"/>
        <rFont val="Calibri"/>
        <family val="2"/>
      </rPr>
      <t>(</t>
    </r>
    <r>
      <rPr>
        <sz val="12"/>
        <color theme="1"/>
        <rFont val="新細明體"/>
        <family val="1"/>
        <charset val="136"/>
      </rPr>
      <t>晏氏</t>
    </r>
    <r>
      <rPr>
        <sz val="12"/>
        <color theme="1"/>
        <rFont val="Calibri"/>
        <family val="2"/>
      </rPr>
      <t>)</t>
    </r>
  </si>
  <si>
    <r>
      <rPr>
        <sz val="12"/>
        <color theme="1"/>
        <rFont val="新細明體"/>
        <family val="1"/>
        <charset val="136"/>
      </rPr>
      <t>富弼、晏氏</t>
    </r>
  </si>
  <si>
    <r>
      <t>1004-1083(</t>
    </r>
    <r>
      <rPr>
        <sz val="12"/>
        <color theme="1"/>
        <rFont val="新細明體"/>
        <family val="1"/>
        <charset val="136"/>
      </rPr>
      <t>富弼</t>
    </r>
    <r>
      <rPr>
        <sz val="12"/>
        <color theme="1"/>
        <rFont val="Calibri"/>
        <family val="2"/>
      </rPr>
      <t>)</t>
    </r>
    <r>
      <rPr>
        <sz val="12"/>
        <color theme="1"/>
        <rFont val="新細明體"/>
        <family val="1"/>
        <charset val="136"/>
      </rPr>
      <t>、</t>
    </r>
    <r>
      <rPr>
        <sz val="12"/>
        <color theme="1"/>
        <rFont val="Calibri"/>
        <family val="2"/>
      </rPr>
      <t>1014-1086(73)(</t>
    </r>
    <r>
      <rPr>
        <sz val="12"/>
        <color theme="1"/>
        <rFont val="新細明體"/>
        <family val="1"/>
        <charset val="136"/>
      </rPr>
      <t>晏氏</t>
    </r>
    <r>
      <rPr>
        <sz val="12"/>
        <color theme="1"/>
        <rFont val="Calibri"/>
        <family val="2"/>
      </rPr>
      <t>)</t>
    </r>
  </si>
  <si>
    <r>
      <rPr>
        <sz val="12"/>
        <color theme="1"/>
        <rFont val="新細明體"/>
        <family val="1"/>
        <charset val="136"/>
      </rPr>
      <t>富弼家族墓地</t>
    </r>
  </si>
  <si>
    <r>
      <rPr>
        <sz val="12"/>
        <color theme="1"/>
        <rFont val="新細明體"/>
        <family val="1"/>
        <charset val="136"/>
      </rPr>
      <t>青石墓誌並蓋「宋開府儀同三司守司徒致仕韓國公贈太尉諡文忠富公墓銘」</t>
    </r>
    <r>
      <rPr>
        <sz val="12"/>
        <color theme="1"/>
        <rFont val="Calibri"/>
        <family val="2"/>
      </rPr>
      <t>1</t>
    </r>
    <r>
      <rPr>
        <sz val="12"/>
        <color theme="1"/>
        <rFont val="新細明體"/>
        <family val="1"/>
        <charset val="136"/>
      </rPr>
      <t>、墓誌並蓋「宋贈太尉諡文忠韓國富公周國太夫人晏氏墓誌銘」</t>
    </r>
    <r>
      <rPr>
        <sz val="12"/>
        <color theme="1"/>
        <rFont val="Calibri"/>
        <family val="2"/>
      </rPr>
      <t>1</t>
    </r>
  </si>
  <si>
    <r>
      <rPr>
        <sz val="12"/>
        <color theme="1"/>
        <rFont val="新細明體"/>
        <family val="1"/>
        <charset val="136"/>
      </rPr>
      <t>開府儀同三司守司徒致仕韓國公贈太尉諡文忠、周國太夫人</t>
    </r>
  </si>
  <si>
    <r>
      <rPr>
        <sz val="12"/>
        <color theme="1"/>
        <rFont val="新細明體"/>
        <family val="1"/>
        <charset val="136"/>
      </rPr>
      <t>洛陽市第二文物工作隊，〈富弼家族墓地發掘簡報〉，《中原文物》，</t>
    </r>
    <r>
      <rPr>
        <sz val="12"/>
        <color theme="1"/>
        <rFont val="Calibri"/>
        <family val="2"/>
      </rPr>
      <t>2008</t>
    </r>
    <r>
      <rPr>
        <sz val="12"/>
        <color theme="1"/>
        <rFont val="新細明體"/>
        <family val="1"/>
        <charset val="136"/>
      </rPr>
      <t>年</t>
    </r>
    <r>
      <rPr>
        <sz val="12"/>
        <color theme="1"/>
        <rFont val="Calibri"/>
        <family val="2"/>
      </rPr>
      <t>6</t>
    </r>
    <r>
      <rPr>
        <sz val="12"/>
        <color theme="1"/>
        <rFont val="新細明體"/>
        <family val="1"/>
        <charset val="136"/>
      </rPr>
      <t>期，頁</t>
    </r>
    <r>
      <rPr>
        <sz val="12"/>
        <color theme="1"/>
        <rFont val="Calibri"/>
        <family val="2"/>
      </rPr>
      <t>4-16</t>
    </r>
    <r>
      <rPr>
        <sz val="12"/>
        <color theme="1"/>
        <rFont val="新細明體"/>
        <family val="1"/>
        <charset val="136"/>
      </rPr>
      <t>。</t>
    </r>
    <r>
      <rPr>
        <sz val="12"/>
        <color theme="1"/>
        <rFont val="Calibri"/>
        <family val="2"/>
      </rPr>
      <t xml:space="preserve">; </t>
    </r>
    <r>
      <rPr>
        <sz val="12"/>
        <color theme="1"/>
        <rFont val="新細明體"/>
        <family val="1"/>
        <charset val="136"/>
      </rPr>
      <t>洛陽市第二文物工作隊編，《富弼家族墓地》，鄭州：中州古籍出版社，</t>
    </r>
    <r>
      <rPr>
        <sz val="12"/>
        <color theme="1"/>
        <rFont val="Calibri"/>
        <family val="2"/>
      </rPr>
      <t>2009</t>
    </r>
    <r>
      <rPr>
        <sz val="12"/>
        <color theme="1"/>
        <rFont val="新細明體"/>
        <family val="1"/>
        <charset val="136"/>
      </rPr>
      <t>。</t>
    </r>
  </si>
  <si>
    <r>
      <rPr>
        <sz val="12"/>
        <color theme="1"/>
        <rFont val="新細明體"/>
        <family val="1"/>
        <charset val="136"/>
      </rPr>
      <t>河南省鄭州市新密市五虎廟村</t>
    </r>
  </si>
  <si>
    <r>
      <rPr>
        <sz val="12"/>
        <color theme="1"/>
        <rFont val="新細明體"/>
        <family val="1"/>
        <charset val="136"/>
      </rPr>
      <t>葬於元祐九年八月壬申</t>
    </r>
    <r>
      <rPr>
        <sz val="12"/>
        <color theme="1"/>
        <rFont val="Calibri"/>
        <family val="2"/>
      </rPr>
      <t>(</t>
    </r>
    <r>
      <rPr>
        <sz val="12"/>
        <color theme="1"/>
        <rFont val="新細明體"/>
        <family val="1"/>
        <charset val="136"/>
      </rPr>
      <t>馮京</t>
    </r>
    <r>
      <rPr>
        <sz val="12"/>
        <color theme="1"/>
        <rFont val="Calibri"/>
        <family val="2"/>
      </rPr>
      <t>)</t>
    </r>
  </si>
  <si>
    <r>
      <rPr>
        <sz val="12"/>
        <color theme="1"/>
        <rFont val="新細明體"/>
        <family val="1"/>
        <charset val="136"/>
      </rPr>
      <t>馮京</t>
    </r>
    <r>
      <rPr>
        <sz val="12"/>
        <color theme="1"/>
        <rFont val="Calibri"/>
        <family val="2"/>
      </rPr>
      <t>(</t>
    </r>
    <r>
      <rPr>
        <sz val="12"/>
        <color theme="1"/>
        <rFont val="新細明體"/>
        <family val="1"/>
        <charset val="136"/>
      </rPr>
      <t>第</t>
    </r>
    <r>
      <rPr>
        <sz val="12"/>
        <color theme="1"/>
        <rFont val="Calibri"/>
        <family val="2"/>
      </rPr>
      <t>3</t>
    </r>
    <r>
      <rPr>
        <sz val="12"/>
        <color theme="1"/>
        <rFont val="新細明體"/>
        <family val="1"/>
        <charset val="136"/>
      </rPr>
      <t>室</t>
    </r>
    <r>
      <rPr>
        <sz val="12"/>
        <color theme="1"/>
        <rFont val="Calibri"/>
        <family val="2"/>
      </rPr>
      <t>)</t>
    </r>
    <r>
      <rPr>
        <sz val="12"/>
        <color theme="1"/>
        <rFont val="新細明體"/>
        <family val="1"/>
        <charset val="136"/>
      </rPr>
      <t>、王氏</t>
    </r>
    <r>
      <rPr>
        <sz val="12"/>
        <color theme="1"/>
        <rFont val="Calibri"/>
        <family val="2"/>
      </rPr>
      <t>(</t>
    </r>
    <r>
      <rPr>
        <sz val="12"/>
        <color theme="1"/>
        <rFont val="新細明體"/>
        <family val="1"/>
        <charset val="136"/>
      </rPr>
      <t>第</t>
    </r>
    <r>
      <rPr>
        <sz val="12"/>
        <color theme="1"/>
        <rFont val="Calibri"/>
        <family val="2"/>
      </rPr>
      <t>4</t>
    </r>
    <r>
      <rPr>
        <sz val="12"/>
        <color theme="1"/>
        <rFont val="新細明體"/>
        <family val="1"/>
        <charset val="136"/>
      </rPr>
      <t>室</t>
    </r>
    <r>
      <rPr>
        <sz val="12"/>
        <color theme="1"/>
        <rFont val="Calibri"/>
        <family val="2"/>
      </rPr>
      <t>)</t>
    </r>
    <r>
      <rPr>
        <sz val="12"/>
        <color theme="1"/>
        <rFont val="新細明體"/>
        <family val="1"/>
        <charset val="136"/>
      </rPr>
      <t>、富氏</t>
    </r>
    <r>
      <rPr>
        <sz val="12"/>
        <color theme="1"/>
        <rFont val="Calibri"/>
        <family val="2"/>
      </rPr>
      <t>(</t>
    </r>
    <r>
      <rPr>
        <sz val="12"/>
        <color theme="1"/>
        <rFont val="新細明體"/>
        <family val="1"/>
        <charset val="136"/>
      </rPr>
      <t>第</t>
    </r>
    <r>
      <rPr>
        <sz val="12"/>
        <color theme="1"/>
        <rFont val="Calibri"/>
        <family val="2"/>
      </rPr>
      <t>1</t>
    </r>
    <r>
      <rPr>
        <sz val="12"/>
        <color theme="1"/>
        <rFont val="新細明體"/>
        <family val="1"/>
        <charset val="136"/>
      </rPr>
      <t>室</t>
    </r>
    <r>
      <rPr>
        <sz val="12"/>
        <color theme="1"/>
        <rFont val="Calibri"/>
        <family val="2"/>
      </rPr>
      <t>)</t>
    </r>
    <r>
      <rPr>
        <sz val="12"/>
        <color theme="1"/>
        <rFont val="新細明體"/>
        <family val="1"/>
        <charset val="136"/>
      </rPr>
      <t>、富氏</t>
    </r>
    <r>
      <rPr>
        <sz val="12"/>
        <color theme="1"/>
        <rFont val="Calibri"/>
        <family val="2"/>
      </rPr>
      <t>(</t>
    </r>
    <r>
      <rPr>
        <sz val="12"/>
        <color theme="1"/>
        <rFont val="新細明體"/>
        <family val="1"/>
        <charset val="136"/>
      </rPr>
      <t>第</t>
    </r>
    <r>
      <rPr>
        <sz val="12"/>
        <color theme="1"/>
        <rFont val="Calibri"/>
        <family val="2"/>
      </rPr>
      <t>2</t>
    </r>
    <r>
      <rPr>
        <sz val="12"/>
        <color theme="1"/>
        <rFont val="新細明體"/>
        <family val="1"/>
        <charset val="136"/>
      </rPr>
      <t>室</t>
    </r>
    <r>
      <rPr>
        <sz val="12"/>
        <color theme="1"/>
        <rFont val="Calibri"/>
        <family val="2"/>
      </rPr>
      <t>)</t>
    </r>
  </si>
  <si>
    <r>
      <t>1021-1094(</t>
    </r>
    <r>
      <rPr>
        <sz val="12"/>
        <color theme="1"/>
        <rFont val="新細明體"/>
        <family val="1"/>
        <charset val="136"/>
      </rPr>
      <t>馮京</t>
    </r>
    <r>
      <rPr>
        <sz val="12"/>
        <color theme="1"/>
        <rFont val="Calibri"/>
        <family val="2"/>
      </rPr>
      <t>)</t>
    </r>
    <r>
      <rPr>
        <sz val="12"/>
        <color theme="1"/>
        <rFont val="新細明體"/>
        <family val="1"/>
        <charset val="136"/>
      </rPr>
      <t>、不明</t>
    </r>
    <r>
      <rPr>
        <sz val="12"/>
        <color theme="1"/>
        <rFont val="Calibri"/>
        <family val="2"/>
      </rPr>
      <t>3</t>
    </r>
  </si>
  <si>
    <r>
      <rPr>
        <sz val="12"/>
        <color theme="1"/>
        <rFont val="新細明體"/>
        <family val="1"/>
        <charset val="136"/>
      </rPr>
      <t>富弼</t>
    </r>
    <r>
      <rPr>
        <sz val="12"/>
        <color theme="1"/>
        <rFont val="Calibri"/>
        <family val="2"/>
      </rPr>
      <t>(</t>
    </r>
    <r>
      <rPr>
        <sz val="12"/>
        <color theme="1"/>
        <rFont val="新細明體"/>
        <family val="1"/>
        <charset val="136"/>
      </rPr>
      <t>富氏父，</t>
    </r>
    <r>
      <rPr>
        <sz val="12"/>
        <color theme="1"/>
        <rFont val="Calibri"/>
        <family val="2"/>
      </rPr>
      <t>T1746)</t>
    </r>
  </si>
  <si>
    <r>
      <rPr>
        <sz val="12"/>
        <color theme="1"/>
        <rFont val="新細明體"/>
        <family val="1"/>
        <charset val="136"/>
      </rPr>
      <t>青石墓誌並蓋</t>
    </r>
    <r>
      <rPr>
        <sz val="12"/>
        <color theme="1"/>
        <rFont val="Calibri"/>
        <family val="2"/>
      </rPr>
      <t>4</t>
    </r>
    <r>
      <rPr>
        <sz val="12"/>
        <color theme="1"/>
        <rFont val="新細明體"/>
        <family val="1"/>
        <charset val="136"/>
      </rPr>
      <t>「宋故宣徽南院使太子太保致仕贈司徒謚文簡馮公墓誌銘」、「太原王氏銘」、「故太和縣君墓誌銘」、「宋故安化郡夫人富氏墓誌銘」</t>
    </r>
    <r>
      <rPr>
        <sz val="12"/>
        <color theme="1"/>
        <rFont val="Calibri"/>
        <family val="2"/>
      </rPr>
      <t>(</t>
    </r>
    <r>
      <rPr>
        <sz val="12"/>
        <color theme="1"/>
        <rFont val="新細明體"/>
        <family val="1"/>
        <charset val="136"/>
      </rPr>
      <t>置於墓頂封石中部或偏南，下壓銅錢，線刻四神圖</t>
    </r>
    <r>
      <rPr>
        <sz val="12"/>
        <color theme="1"/>
        <rFont val="Calibri"/>
        <family val="2"/>
      </rPr>
      <t>)</t>
    </r>
  </si>
  <si>
    <r>
      <rPr>
        <sz val="12"/>
        <color theme="1"/>
        <rFont val="新細明體"/>
        <family val="1"/>
        <charset val="136"/>
      </rPr>
      <t>贈司徒諡文簡馮公</t>
    </r>
    <r>
      <rPr>
        <sz val="12"/>
        <color theme="1"/>
        <rFont val="Calibri"/>
        <family val="2"/>
      </rPr>
      <t>(</t>
    </r>
    <r>
      <rPr>
        <sz val="12"/>
        <color theme="1"/>
        <rFont val="新細明體"/>
        <family val="1"/>
        <charset val="136"/>
      </rPr>
      <t>馮京</t>
    </r>
    <r>
      <rPr>
        <sz val="12"/>
        <color theme="1"/>
        <rFont val="Calibri"/>
        <family val="2"/>
      </rPr>
      <t>)</t>
    </r>
    <r>
      <rPr>
        <sz val="12"/>
        <color theme="1"/>
        <rFont val="新細明體"/>
        <family val="1"/>
        <charset val="136"/>
      </rPr>
      <t>、太和縣君</t>
    </r>
    <r>
      <rPr>
        <sz val="12"/>
        <color theme="1"/>
        <rFont val="Calibri"/>
        <family val="2"/>
      </rPr>
      <t>(</t>
    </r>
    <r>
      <rPr>
        <sz val="12"/>
        <color theme="1"/>
        <rFont val="新細明體"/>
        <family val="1"/>
        <charset val="136"/>
      </rPr>
      <t>富氏</t>
    </r>
    <r>
      <rPr>
        <sz val="12"/>
        <color theme="1"/>
        <rFont val="Calibri"/>
        <family val="2"/>
      </rPr>
      <t>)(</t>
    </r>
    <r>
      <rPr>
        <sz val="12"/>
        <color theme="1"/>
        <rFont val="新細明體"/>
        <family val="1"/>
        <charset val="136"/>
      </rPr>
      <t>第</t>
    </r>
    <r>
      <rPr>
        <sz val="12"/>
        <color theme="1"/>
        <rFont val="Calibri"/>
        <family val="2"/>
      </rPr>
      <t>1</t>
    </r>
    <r>
      <rPr>
        <sz val="12"/>
        <color theme="1"/>
        <rFont val="新細明體"/>
        <family val="1"/>
        <charset val="136"/>
      </rPr>
      <t>室</t>
    </r>
    <r>
      <rPr>
        <sz val="12"/>
        <color theme="1"/>
        <rFont val="Calibri"/>
        <family val="2"/>
      </rPr>
      <t>)</t>
    </r>
    <r>
      <rPr>
        <sz val="12"/>
        <color theme="1"/>
        <rFont val="新細明體"/>
        <family val="1"/>
        <charset val="136"/>
      </rPr>
      <t>、安化郡夫人</t>
    </r>
    <r>
      <rPr>
        <sz val="12"/>
        <color theme="1"/>
        <rFont val="Calibri"/>
        <family val="2"/>
      </rPr>
      <t>(</t>
    </r>
    <r>
      <rPr>
        <sz val="12"/>
        <color theme="1"/>
        <rFont val="新細明體"/>
        <family val="1"/>
        <charset val="136"/>
      </rPr>
      <t>富氏</t>
    </r>
    <r>
      <rPr>
        <sz val="12"/>
        <color theme="1"/>
        <rFont val="Calibri"/>
        <family val="2"/>
      </rPr>
      <t>)(</t>
    </r>
    <r>
      <rPr>
        <sz val="12"/>
        <color theme="1"/>
        <rFont val="新細明體"/>
        <family val="1"/>
        <charset val="136"/>
      </rPr>
      <t>第</t>
    </r>
    <r>
      <rPr>
        <sz val="12"/>
        <color theme="1"/>
        <rFont val="Calibri"/>
        <family val="2"/>
      </rPr>
      <t>2</t>
    </r>
    <r>
      <rPr>
        <sz val="12"/>
        <color theme="1"/>
        <rFont val="新細明體"/>
        <family val="1"/>
        <charset val="136"/>
      </rPr>
      <t>室</t>
    </r>
    <r>
      <rPr>
        <sz val="12"/>
        <color theme="1"/>
        <rFont val="Calibri"/>
        <family val="2"/>
      </rPr>
      <t>)</t>
    </r>
  </si>
  <si>
    <r>
      <rPr>
        <sz val="12"/>
        <color theme="1"/>
        <rFont val="新細明體"/>
        <family val="1"/>
        <charset val="136"/>
      </rPr>
      <t>河南省文物研究所、密縣文物保管所，〈密縣五虎廟北宋馮京夫婦合葬墓〉，《中原文物》，</t>
    </r>
    <r>
      <rPr>
        <sz val="12"/>
        <color theme="1"/>
        <rFont val="Calibri"/>
        <family val="2"/>
      </rPr>
      <t>1987</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77-90</t>
    </r>
    <r>
      <rPr>
        <sz val="12"/>
        <color theme="1"/>
        <rFont val="新細明體"/>
        <family val="1"/>
        <charset val="136"/>
      </rPr>
      <t>。</t>
    </r>
  </si>
  <si>
    <r>
      <rPr>
        <sz val="12"/>
        <color theme="1"/>
        <rFont val="新細明體"/>
        <family val="1"/>
        <charset val="136"/>
      </rPr>
      <t>河南省鞏義北宋皇陵宋英宗永厚陵陪葬墓魏王墓</t>
    </r>
  </si>
  <si>
    <r>
      <rPr>
        <sz val="12"/>
        <color theme="1"/>
        <rFont val="新細明體"/>
        <family val="1"/>
        <charset val="136"/>
      </rPr>
      <t>葬於元祐九年二月七日</t>
    </r>
    <r>
      <rPr>
        <sz val="12"/>
        <color theme="1"/>
        <rFont val="Calibri"/>
        <family val="2"/>
      </rPr>
      <t>(</t>
    </r>
    <r>
      <rPr>
        <sz val="12"/>
        <color theme="1"/>
        <rFont val="新細明體"/>
        <family val="1"/>
        <charset val="136"/>
      </rPr>
      <t>趙頵</t>
    </r>
    <r>
      <rPr>
        <sz val="12"/>
        <color theme="1"/>
        <rFont val="Calibri"/>
        <family val="2"/>
      </rPr>
      <t>)</t>
    </r>
    <r>
      <rPr>
        <sz val="12"/>
        <color theme="1"/>
        <rFont val="新細明體"/>
        <family val="1"/>
        <charset val="136"/>
      </rPr>
      <t>、卒於崇寧二年五月十一日</t>
    </r>
    <r>
      <rPr>
        <sz val="12"/>
        <color theme="1"/>
        <rFont val="Calibri"/>
        <family val="2"/>
      </rPr>
      <t>(</t>
    </r>
    <r>
      <rPr>
        <sz val="12"/>
        <color theme="1"/>
        <rFont val="新細明體"/>
        <family val="1"/>
        <charset val="136"/>
      </rPr>
      <t>王氏</t>
    </r>
    <r>
      <rPr>
        <sz val="12"/>
        <color theme="1"/>
        <rFont val="Calibri"/>
        <family val="2"/>
      </rPr>
      <t>)</t>
    </r>
  </si>
  <si>
    <t>1094; 1103</t>
  </si>
  <si>
    <r>
      <rPr>
        <sz val="12"/>
        <color theme="1"/>
        <rFont val="新細明體"/>
        <family val="1"/>
        <charset val="136"/>
      </rPr>
      <t>趙頵、王氏</t>
    </r>
  </si>
  <si>
    <r>
      <t>1056-1088(33)(</t>
    </r>
    <r>
      <rPr>
        <sz val="12"/>
        <color theme="1"/>
        <rFont val="新細明體"/>
        <family val="1"/>
        <charset val="136"/>
      </rPr>
      <t>趙頵</t>
    </r>
    <r>
      <rPr>
        <sz val="12"/>
        <color theme="1"/>
        <rFont val="Calibri"/>
        <family val="2"/>
      </rPr>
      <t>)</t>
    </r>
    <r>
      <rPr>
        <sz val="12"/>
        <color theme="1"/>
        <rFont val="新細明體"/>
        <family val="1"/>
        <charset val="136"/>
      </rPr>
      <t>、</t>
    </r>
    <r>
      <rPr>
        <sz val="12"/>
        <color theme="1"/>
        <rFont val="Calibri"/>
        <family val="2"/>
      </rPr>
      <t>1057-1103(47)(</t>
    </r>
    <r>
      <rPr>
        <sz val="12"/>
        <color theme="1"/>
        <rFont val="新細明體"/>
        <family val="1"/>
        <charset val="136"/>
      </rPr>
      <t>王氏</t>
    </r>
    <r>
      <rPr>
        <sz val="12"/>
        <color theme="1"/>
        <rFont val="Calibri"/>
        <family val="2"/>
      </rPr>
      <t>)</t>
    </r>
  </si>
  <si>
    <r>
      <rPr>
        <sz val="12"/>
        <color theme="1"/>
        <rFont val="新細明體"/>
        <family val="1"/>
        <charset val="136"/>
      </rPr>
      <t>北宋皇室</t>
    </r>
  </si>
  <si>
    <r>
      <rPr>
        <sz val="12"/>
        <color theme="1"/>
        <rFont val="新細明體"/>
        <family val="1"/>
        <charset val="136"/>
      </rPr>
      <t>盝頂石墓誌並蓋「宋皇叔故魏王墓誌銘」</t>
    </r>
    <r>
      <rPr>
        <sz val="12"/>
        <color theme="1"/>
        <rFont val="Calibri"/>
        <family val="2"/>
      </rPr>
      <t>1(</t>
    </r>
    <r>
      <rPr>
        <sz val="12"/>
        <color theme="1"/>
        <rFont val="新細明體"/>
        <family val="1"/>
        <charset val="136"/>
      </rPr>
      <t>蓋四剎刻青龍、白虎、朱雀、玄武，誌文石四面各刻有三位文官</t>
    </r>
    <r>
      <rPr>
        <sz val="12"/>
        <color theme="1"/>
        <rFont val="Calibri"/>
        <family val="2"/>
      </rPr>
      <t>)</t>
    </r>
    <r>
      <rPr>
        <sz val="12"/>
        <color theme="1"/>
        <rFont val="新細明體"/>
        <family val="1"/>
        <charset val="136"/>
      </rPr>
      <t>、石墓誌並蓋「宋皇叔益端獻王妻魏越國夫人墓誌銘」</t>
    </r>
    <r>
      <rPr>
        <sz val="12"/>
        <color theme="1"/>
        <rFont val="Calibri"/>
        <family val="2"/>
      </rPr>
      <t>1</t>
    </r>
  </si>
  <si>
    <r>
      <rPr>
        <sz val="12"/>
        <color theme="1"/>
        <rFont val="新細明體"/>
        <family val="1"/>
        <charset val="136"/>
      </rPr>
      <t>宋皇叔故成德荊南等軍節度管內觀察處置等使守太尉開府儀同三司真定尹兼江陵尹上柱國荊王食邑一萬兩千三百戶食實封叁阡叁佰戶賜贊拜不名贈太師尚書令荊州牧徐州牧追封魏王、魏越國夫人</t>
    </r>
  </si>
  <si>
    <r>
      <rPr>
        <sz val="12"/>
        <color theme="1"/>
        <rFont val="新細明體"/>
        <family val="1"/>
        <charset val="136"/>
      </rPr>
      <t>游清漢，〈河南鞏縣孝義鎮發現宋益王墓〉，《考古》，</t>
    </r>
    <r>
      <rPr>
        <sz val="12"/>
        <color theme="1"/>
        <rFont val="Calibri"/>
        <family val="2"/>
      </rPr>
      <t>1961</t>
    </r>
    <r>
      <rPr>
        <sz val="12"/>
        <color theme="1"/>
        <rFont val="新細明體"/>
        <family val="1"/>
        <charset val="136"/>
      </rPr>
      <t>年</t>
    </r>
    <r>
      <rPr>
        <sz val="12"/>
        <color theme="1"/>
        <rFont val="Calibri"/>
        <family val="2"/>
      </rPr>
      <t>9</t>
    </r>
    <r>
      <rPr>
        <sz val="12"/>
        <color theme="1"/>
        <rFont val="新細明體"/>
        <family val="1"/>
        <charset val="136"/>
      </rPr>
      <t>期，頁</t>
    </r>
    <r>
      <rPr>
        <sz val="12"/>
        <color theme="1"/>
        <rFont val="Calibri"/>
        <family val="2"/>
      </rPr>
      <t>495</t>
    </r>
    <r>
      <rPr>
        <sz val="12"/>
        <color theme="1"/>
        <rFont val="新細明體"/>
        <family val="1"/>
        <charset val="136"/>
      </rPr>
      <t>。</t>
    </r>
    <r>
      <rPr>
        <sz val="12"/>
        <color theme="1"/>
        <rFont val="Calibri"/>
        <family val="2"/>
      </rPr>
      <t xml:space="preserve">; </t>
    </r>
    <r>
      <rPr>
        <sz val="12"/>
        <color theme="1"/>
        <rFont val="新細明體"/>
        <family val="1"/>
        <charset val="136"/>
      </rPr>
      <t>周到，〈宋魏王趙頵夫妻合葬墓〉，《考古》，</t>
    </r>
    <r>
      <rPr>
        <sz val="12"/>
        <color theme="1"/>
        <rFont val="Calibri"/>
        <family val="2"/>
      </rPr>
      <t>1964</t>
    </r>
    <r>
      <rPr>
        <sz val="12"/>
        <color theme="1"/>
        <rFont val="新細明體"/>
        <family val="1"/>
        <charset val="136"/>
      </rPr>
      <t>年</t>
    </r>
    <r>
      <rPr>
        <sz val="12"/>
        <color theme="1"/>
        <rFont val="Calibri"/>
        <family val="2"/>
      </rPr>
      <t>7</t>
    </r>
    <r>
      <rPr>
        <sz val="12"/>
        <color theme="1"/>
        <rFont val="新細明體"/>
        <family val="1"/>
        <charset val="136"/>
      </rPr>
      <t>期，頁</t>
    </r>
    <r>
      <rPr>
        <sz val="12"/>
        <color theme="1"/>
        <rFont val="Calibri"/>
        <family val="2"/>
      </rPr>
      <t>349-354</t>
    </r>
    <r>
      <rPr>
        <sz val="12"/>
        <color theme="1"/>
        <rFont val="新細明體"/>
        <family val="1"/>
        <charset val="136"/>
      </rPr>
      <t>。</t>
    </r>
    <r>
      <rPr>
        <sz val="12"/>
        <color theme="1"/>
        <rFont val="Calibri"/>
        <family val="2"/>
      </rPr>
      <t xml:space="preserve">; </t>
    </r>
    <r>
      <rPr>
        <sz val="12"/>
        <color theme="1"/>
        <rFont val="新細明體"/>
        <family val="1"/>
        <charset val="136"/>
      </rPr>
      <t>河南省文物考古研究所編，《北宋皇陵》，鄭州：中州古籍出版社，</t>
    </r>
    <r>
      <rPr>
        <sz val="12"/>
        <color theme="1"/>
        <rFont val="Calibri"/>
        <family val="2"/>
      </rPr>
      <t>1997</t>
    </r>
    <r>
      <rPr>
        <sz val="12"/>
        <color theme="1"/>
        <rFont val="新細明體"/>
        <family val="1"/>
        <charset val="136"/>
      </rPr>
      <t>年</t>
    </r>
    <r>
      <rPr>
        <sz val="12"/>
        <color theme="1"/>
        <rFont val="Calibri"/>
        <family val="2"/>
      </rPr>
      <t>8</t>
    </r>
    <r>
      <rPr>
        <sz val="12"/>
        <color theme="1"/>
        <rFont val="新細明體"/>
        <family val="1"/>
        <charset val="136"/>
      </rPr>
      <t>月。</t>
    </r>
  </si>
  <si>
    <r>
      <rPr>
        <sz val="12"/>
        <color theme="1"/>
        <rFont val="新細明體"/>
        <family val="1"/>
        <charset val="136"/>
      </rPr>
      <t>河南省平頂山市郟縣茨芭村</t>
    </r>
  </si>
  <si>
    <r>
      <rPr>
        <sz val="12"/>
        <color theme="1"/>
        <rFont val="新細明體"/>
        <family val="1"/>
        <charset val="136"/>
      </rPr>
      <t>葬於宣和五年</t>
    </r>
  </si>
  <si>
    <r>
      <rPr>
        <sz val="12"/>
        <color theme="1"/>
        <rFont val="新細明體"/>
        <family val="1"/>
        <charset val="136"/>
      </rPr>
      <t>蘇适</t>
    </r>
    <r>
      <rPr>
        <sz val="12"/>
        <color theme="1"/>
        <rFont val="Calibri"/>
        <family val="2"/>
      </rPr>
      <t>(</t>
    </r>
    <r>
      <rPr>
        <sz val="12"/>
        <color theme="1"/>
        <rFont val="新細明體"/>
        <family val="1"/>
        <charset val="136"/>
      </rPr>
      <t>北</t>
    </r>
    <r>
      <rPr>
        <sz val="12"/>
        <color theme="1"/>
        <rFont val="Calibri"/>
        <family val="2"/>
      </rPr>
      <t>)</t>
    </r>
    <r>
      <rPr>
        <sz val="12"/>
        <color theme="1"/>
        <rFont val="新細明體"/>
        <family val="1"/>
        <charset val="136"/>
      </rPr>
      <t>、黃氏</t>
    </r>
    <r>
      <rPr>
        <sz val="12"/>
        <color theme="1"/>
        <rFont val="Calibri"/>
        <family val="2"/>
      </rPr>
      <t>(</t>
    </r>
    <r>
      <rPr>
        <sz val="12"/>
        <color theme="1"/>
        <rFont val="新細明體"/>
        <family val="1"/>
        <charset val="136"/>
      </rPr>
      <t>南</t>
    </r>
    <r>
      <rPr>
        <sz val="12"/>
        <color theme="1"/>
        <rFont val="Calibri"/>
        <family val="2"/>
      </rPr>
      <t>)</t>
    </r>
  </si>
  <si>
    <r>
      <t>1068-1122(55)(</t>
    </r>
    <r>
      <rPr>
        <sz val="12"/>
        <color theme="1"/>
        <rFont val="新細明體"/>
        <family val="1"/>
        <charset val="136"/>
      </rPr>
      <t>蘇适</t>
    </r>
    <r>
      <rPr>
        <sz val="12"/>
        <color theme="1"/>
        <rFont val="Calibri"/>
        <family val="2"/>
      </rPr>
      <t>)</t>
    </r>
    <r>
      <rPr>
        <sz val="12"/>
        <color theme="1"/>
        <rFont val="新細明體"/>
        <family val="1"/>
        <charset val="136"/>
      </rPr>
      <t>、</t>
    </r>
    <r>
      <rPr>
        <sz val="12"/>
        <color theme="1"/>
        <rFont val="Calibri"/>
        <family val="2"/>
      </rPr>
      <t>?-1122(</t>
    </r>
    <r>
      <rPr>
        <sz val="12"/>
        <color theme="1"/>
        <rFont val="新細明體"/>
        <family val="1"/>
        <charset val="136"/>
      </rPr>
      <t>黃氏</t>
    </r>
    <r>
      <rPr>
        <sz val="12"/>
        <color theme="1"/>
        <rFont val="Calibri"/>
        <family val="2"/>
      </rPr>
      <t>)</t>
    </r>
  </si>
  <si>
    <r>
      <rPr>
        <sz val="12"/>
        <color theme="1"/>
        <rFont val="新細明體"/>
        <family val="1"/>
        <charset val="136"/>
      </rPr>
      <t>蘇軾家族，蘇轍</t>
    </r>
    <r>
      <rPr>
        <sz val="12"/>
        <color theme="1"/>
        <rFont val="Calibri"/>
        <family val="2"/>
      </rPr>
      <t>(</t>
    </r>
    <r>
      <rPr>
        <sz val="12"/>
        <color theme="1"/>
        <rFont val="新細明體"/>
        <family val="1"/>
        <charset val="136"/>
      </rPr>
      <t>蘇适父</t>
    </r>
    <r>
      <rPr>
        <sz val="12"/>
        <color theme="1"/>
        <rFont val="Calibri"/>
        <family val="2"/>
      </rPr>
      <t>)</t>
    </r>
    <r>
      <rPr>
        <sz val="12"/>
        <color theme="1"/>
        <rFont val="新細明體"/>
        <family val="1"/>
        <charset val="136"/>
      </rPr>
      <t>、黃寔</t>
    </r>
    <r>
      <rPr>
        <sz val="12"/>
        <color theme="1"/>
        <rFont val="Calibri"/>
        <family val="2"/>
      </rPr>
      <t>(</t>
    </r>
    <r>
      <rPr>
        <sz val="12"/>
        <color theme="1"/>
        <rFont val="新細明體"/>
        <family val="1"/>
        <charset val="136"/>
      </rPr>
      <t>黃氏父</t>
    </r>
    <r>
      <rPr>
        <sz val="12"/>
        <color theme="1"/>
        <rFont val="Calibri"/>
        <family val="2"/>
      </rPr>
      <t>)</t>
    </r>
  </si>
  <si>
    <r>
      <rPr>
        <sz val="12"/>
        <color theme="1"/>
        <rFont val="新細明體"/>
        <family val="1"/>
        <charset val="136"/>
      </rPr>
      <t>石墓誌並蓋「宋承議郎眉山蘇仲南墓誌銘」</t>
    </r>
    <r>
      <rPr>
        <sz val="12"/>
        <color theme="1"/>
        <rFont val="Calibri"/>
        <family val="2"/>
      </rPr>
      <t>1</t>
    </r>
    <r>
      <rPr>
        <sz val="12"/>
        <color theme="1"/>
        <rFont val="新細明體"/>
        <family val="1"/>
        <charset val="136"/>
      </rPr>
      <t>、「宋故孺人黃氏墓誌銘」</t>
    </r>
    <r>
      <rPr>
        <sz val="12"/>
        <color theme="1"/>
        <rFont val="Calibri"/>
        <family val="2"/>
      </rPr>
      <t>1</t>
    </r>
  </si>
  <si>
    <r>
      <rPr>
        <sz val="12"/>
        <color theme="1"/>
        <rFont val="新細明體"/>
        <family val="1"/>
        <charset val="136"/>
      </rPr>
      <t>承議郎、孺人</t>
    </r>
  </si>
  <si>
    <r>
      <rPr>
        <sz val="12"/>
        <color theme="1"/>
        <rFont val="新細明體"/>
        <family val="1"/>
        <charset val="136"/>
      </rPr>
      <t>李紹連，〈宋蘇适墓志及其他〉，《文物》，</t>
    </r>
    <r>
      <rPr>
        <sz val="12"/>
        <color theme="1"/>
        <rFont val="Calibri"/>
        <family val="2"/>
      </rPr>
      <t>1973</t>
    </r>
    <r>
      <rPr>
        <sz val="12"/>
        <color theme="1"/>
        <rFont val="新細明體"/>
        <family val="1"/>
        <charset val="136"/>
      </rPr>
      <t>年</t>
    </r>
    <r>
      <rPr>
        <sz val="12"/>
        <color theme="1"/>
        <rFont val="Calibri"/>
        <family val="2"/>
      </rPr>
      <t>7</t>
    </r>
    <r>
      <rPr>
        <sz val="12"/>
        <color theme="1"/>
        <rFont val="新細明體"/>
        <family val="1"/>
        <charset val="136"/>
      </rPr>
      <t>期，頁</t>
    </r>
    <r>
      <rPr>
        <sz val="12"/>
        <color theme="1"/>
        <rFont val="Calibri"/>
        <family val="2"/>
      </rPr>
      <t>63-69</t>
    </r>
    <r>
      <rPr>
        <sz val="12"/>
        <color theme="1"/>
        <rFont val="新細明體"/>
        <family val="1"/>
        <charset val="136"/>
      </rPr>
      <t>。</t>
    </r>
  </si>
  <si>
    <r>
      <rPr>
        <sz val="12"/>
        <color theme="1"/>
        <rFont val="新細明體"/>
        <family val="1"/>
        <charset val="136"/>
      </rPr>
      <t>河南省洛陽市伊川縣窯底村</t>
    </r>
  </si>
  <si>
    <r>
      <rPr>
        <sz val="12"/>
        <color theme="1"/>
        <rFont val="新細明體"/>
        <family val="1"/>
        <charset val="136"/>
      </rPr>
      <t>卒於元豐八年</t>
    </r>
  </si>
  <si>
    <r>
      <rPr>
        <sz val="12"/>
        <color theme="1"/>
        <rFont val="新細明體"/>
        <family val="1"/>
        <charset val="136"/>
      </rPr>
      <t>王拱辰、薛氏、薛氏</t>
    </r>
  </si>
  <si>
    <r>
      <t>1012-1085(</t>
    </r>
    <r>
      <rPr>
        <sz val="12"/>
        <color theme="1"/>
        <rFont val="新細明體"/>
        <family val="1"/>
        <charset val="136"/>
      </rPr>
      <t>王拱辰</t>
    </r>
    <r>
      <rPr>
        <sz val="12"/>
        <color theme="1"/>
        <rFont val="Calibri"/>
        <family val="2"/>
      </rPr>
      <t>)</t>
    </r>
    <r>
      <rPr>
        <sz val="12"/>
        <color theme="1"/>
        <rFont val="新細明體"/>
        <family val="1"/>
        <charset val="136"/>
      </rPr>
      <t>、</t>
    </r>
    <r>
      <rPr>
        <sz val="12"/>
        <color theme="1"/>
        <rFont val="Calibri"/>
        <family val="2"/>
      </rPr>
      <t>1021-1093(73)(</t>
    </r>
    <r>
      <rPr>
        <sz val="12"/>
        <color theme="1"/>
        <rFont val="新細明體"/>
        <family val="1"/>
        <charset val="136"/>
      </rPr>
      <t>和義郡夫人</t>
    </r>
    <r>
      <rPr>
        <sz val="12"/>
        <color theme="1"/>
        <rFont val="Calibri"/>
        <family val="2"/>
      </rPr>
      <t>)</t>
    </r>
    <r>
      <rPr>
        <sz val="12"/>
        <color theme="1"/>
        <rFont val="新細明體"/>
        <family val="1"/>
        <charset val="136"/>
      </rPr>
      <t>、不明</t>
    </r>
    <r>
      <rPr>
        <sz val="12"/>
        <color theme="1"/>
        <rFont val="Calibri"/>
        <family val="2"/>
      </rPr>
      <t>(</t>
    </r>
    <r>
      <rPr>
        <sz val="12"/>
        <color theme="1"/>
        <rFont val="新細明體"/>
        <family val="1"/>
        <charset val="136"/>
      </rPr>
      <t>平樂郡夫人</t>
    </r>
    <r>
      <rPr>
        <sz val="12"/>
        <color theme="1"/>
        <rFont val="Calibri"/>
        <family val="2"/>
      </rPr>
      <t>)</t>
    </r>
  </si>
  <si>
    <r>
      <rPr>
        <sz val="12"/>
        <color theme="1"/>
        <rFont val="新細明體"/>
        <family val="1"/>
        <charset val="136"/>
      </rPr>
      <t>石墓誌「宋彰德軍節度使北京留守贈開府儀同三司諡懿恪王公墓銘」</t>
    </r>
    <r>
      <rPr>
        <sz val="12"/>
        <color theme="1"/>
        <rFont val="Calibri"/>
        <family val="2"/>
      </rPr>
      <t>1(</t>
    </r>
    <r>
      <rPr>
        <sz val="12"/>
        <color theme="1"/>
        <rFont val="新細明體"/>
        <family val="1"/>
        <charset val="136"/>
      </rPr>
      <t>主室</t>
    </r>
    <r>
      <rPr>
        <sz val="12"/>
        <color theme="1"/>
        <rFont val="Calibri"/>
        <family val="2"/>
      </rPr>
      <t>)</t>
    </r>
    <r>
      <rPr>
        <sz val="12"/>
        <color theme="1"/>
        <rFont val="新細明體"/>
        <family val="1"/>
        <charset val="136"/>
      </rPr>
      <t>、石墓誌</t>
    </r>
    <r>
      <rPr>
        <sz val="12"/>
        <color theme="1"/>
        <rFont val="Calibri"/>
        <family val="2"/>
      </rPr>
      <t>2(</t>
    </r>
    <r>
      <rPr>
        <sz val="12"/>
        <color theme="1"/>
        <rFont val="新細明體"/>
        <family val="1"/>
        <charset val="136"/>
      </rPr>
      <t>主室</t>
    </r>
    <r>
      <rPr>
        <sz val="12"/>
        <color theme="1"/>
        <rFont val="Calibri"/>
        <family val="2"/>
      </rPr>
      <t>)</t>
    </r>
  </si>
  <si>
    <r>
      <rPr>
        <sz val="12"/>
        <color theme="1"/>
        <rFont val="新細明體"/>
        <family val="1"/>
        <charset val="136"/>
      </rPr>
      <t>彰德軍節度使北京留守贈開府儀同三司、平樂郡夫人</t>
    </r>
    <r>
      <rPr>
        <sz val="12"/>
        <color theme="1"/>
        <rFont val="Calibri"/>
        <family val="2"/>
      </rPr>
      <t>(</t>
    </r>
    <r>
      <rPr>
        <sz val="12"/>
        <color theme="1"/>
        <rFont val="新細明體"/>
        <family val="1"/>
        <charset val="136"/>
      </rPr>
      <t>薛氏</t>
    </r>
    <r>
      <rPr>
        <sz val="12"/>
        <color theme="1"/>
        <rFont val="Calibri"/>
        <family val="2"/>
      </rPr>
      <t>)</t>
    </r>
    <r>
      <rPr>
        <sz val="12"/>
        <color theme="1"/>
        <rFont val="新細明體"/>
        <family val="1"/>
        <charset val="136"/>
      </rPr>
      <t>、和義郡夫人</t>
    </r>
    <r>
      <rPr>
        <sz val="12"/>
        <color theme="1"/>
        <rFont val="Calibri"/>
        <family val="2"/>
      </rPr>
      <t>(</t>
    </r>
    <r>
      <rPr>
        <sz val="12"/>
        <color theme="1"/>
        <rFont val="新細明體"/>
        <family val="1"/>
        <charset val="136"/>
      </rPr>
      <t>薛氏</t>
    </r>
    <r>
      <rPr>
        <sz val="12"/>
        <color theme="1"/>
        <rFont val="Calibri"/>
        <family val="2"/>
      </rPr>
      <t>)</t>
    </r>
  </si>
  <si>
    <r>
      <rPr>
        <sz val="12"/>
        <color theme="1"/>
        <rFont val="新細明體"/>
        <family val="1"/>
        <charset val="136"/>
      </rPr>
      <t>洛陽地區文物工作隊，〈北宋王拱辰墓及墓誌〉，《中原文物》，</t>
    </r>
    <r>
      <rPr>
        <sz val="12"/>
        <color theme="1"/>
        <rFont val="Calibri"/>
        <family val="2"/>
      </rPr>
      <t>1985</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16-23</t>
    </r>
    <r>
      <rPr>
        <sz val="12"/>
        <color theme="1"/>
        <rFont val="新細明體"/>
        <family val="1"/>
        <charset val="136"/>
      </rPr>
      <t>、</t>
    </r>
    <r>
      <rPr>
        <sz val="12"/>
        <color theme="1"/>
        <rFont val="Calibri"/>
        <family val="2"/>
      </rPr>
      <t>15</t>
    </r>
    <r>
      <rPr>
        <sz val="12"/>
        <color theme="1"/>
        <rFont val="新細明體"/>
        <family val="1"/>
        <charset val="136"/>
      </rPr>
      <t>。</t>
    </r>
  </si>
  <si>
    <r>
      <rPr>
        <sz val="12"/>
        <color theme="1"/>
        <rFont val="新細明體"/>
        <family val="1"/>
        <charset val="136"/>
      </rPr>
      <t>河南省焦作市河南輪胎廠</t>
    </r>
  </si>
  <si>
    <r>
      <rPr>
        <sz val="12"/>
        <color theme="1"/>
        <rFont val="新細明體"/>
        <family val="1"/>
        <charset val="136"/>
      </rPr>
      <t>葬於徽宗崇寧四年</t>
    </r>
  </si>
  <si>
    <r>
      <rPr>
        <sz val="12"/>
        <color theme="1"/>
        <rFont val="新細明體"/>
        <family val="1"/>
        <charset val="136"/>
      </rPr>
      <t>梁全本</t>
    </r>
  </si>
  <si>
    <t>1023-1104(82)</t>
  </si>
  <si>
    <r>
      <rPr>
        <sz val="12"/>
        <color theme="1"/>
        <rFont val="新細明體"/>
        <family val="1"/>
        <charset val="136"/>
      </rPr>
      <t>青石墓誌並蓋「宋故安定梁君墓誌銘」</t>
    </r>
    <r>
      <rPr>
        <sz val="12"/>
        <color theme="1"/>
        <rFont val="Calibri"/>
        <family val="2"/>
      </rPr>
      <t>1</t>
    </r>
  </si>
  <si>
    <r>
      <rPr>
        <sz val="12"/>
        <color theme="1"/>
        <rFont val="新細明體"/>
        <family val="1"/>
        <charset val="136"/>
      </rPr>
      <t>羅火金、張麗芳，〈宋代梁全本墓〉，《中原文物》，</t>
    </r>
    <r>
      <rPr>
        <sz val="12"/>
        <color theme="1"/>
        <rFont val="Calibri"/>
        <family val="2"/>
      </rPr>
      <t>2007</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26-29</t>
    </r>
    <r>
      <rPr>
        <sz val="12"/>
        <color theme="1"/>
        <rFont val="新細明體"/>
        <family val="1"/>
        <charset val="136"/>
      </rPr>
      <t>。</t>
    </r>
  </si>
  <si>
    <r>
      <rPr>
        <sz val="12"/>
        <color theme="1"/>
        <rFont val="新細明體"/>
        <family val="1"/>
        <charset val="136"/>
      </rPr>
      <t>河南省安陽縣新安莊</t>
    </r>
    <r>
      <rPr>
        <sz val="12"/>
        <color theme="1"/>
        <rFont val="Calibri"/>
        <family val="2"/>
      </rPr>
      <t xml:space="preserve"> M44</t>
    </r>
  </si>
  <si>
    <r>
      <rPr>
        <sz val="12"/>
        <color theme="1"/>
        <rFont val="新細明體"/>
        <family val="1"/>
        <charset val="136"/>
      </rPr>
      <t>卒於大觀三年</t>
    </r>
  </si>
  <si>
    <r>
      <rPr>
        <sz val="12"/>
        <color theme="1"/>
        <rFont val="新細明體"/>
        <family val="1"/>
        <charset val="136"/>
      </rPr>
      <t>王現</t>
    </r>
  </si>
  <si>
    <t>1058-1109(52)</t>
  </si>
  <si>
    <r>
      <rPr>
        <sz val="12"/>
        <color theme="1"/>
        <rFont val="新細明體"/>
        <family val="1"/>
        <charset val="136"/>
      </rPr>
      <t>墓誌「宋故市戶王君墓誌之銘」</t>
    </r>
    <r>
      <rPr>
        <sz val="12"/>
        <color theme="1"/>
        <rFont val="Calibri"/>
        <family val="2"/>
      </rPr>
      <t>1</t>
    </r>
  </si>
  <si>
    <r>
      <rPr>
        <sz val="12"/>
        <color theme="1"/>
        <rFont val="新細明體"/>
        <family val="1"/>
        <charset val="136"/>
      </rPr>
      <t>中國社會科學院考古研究所安陽工作隊，〈河南安陽新安莊西地宋墓發掘簡報〉，《考古》，</t>
    </r>
    <r>
      <rPr>
        <sz val="12"/>
        <color theme="1"/>
        <rFont val="Calibri"/>
        <family val="2"/>
      </rPr>
      <t>1994</t>
    </r>
    <r>
      <rPr>
        <sz val="12"/>
        <color theme="1"/>
        <rFont val="新細明體"/>
        <family val="1"/>
        <charset val="136"/>
      </rPr>
      <t>年</t>
    </r>
    <r>
      <rPr>
        <sz val="12"/>
        <color theme="1"/>
        <rFont val="Calibri"/>
        <family val="2"/>
      </rPr>
      <t>10</t>
    </r>
    <r>
      <rPr>
        <sz val="12"/>
        <color theme="1"/>
        <rFont val="新細明體"/>
        <family val="1"/>
        <charset val="136"/>
      </rPr>
      <t>期，頁</t>
    </r>
    <r>
      <rPr>
        <sz val="12"/>
        <color theme="1"/>
        <rFont val="Calibri"/>
        <family val="2"/>
      </rPr>
      <t>910-918</t>
    </r>
    <r>
      <rPr>
        <sz val="12"/>
        <color theme="1"/>
        <rFont val="新細明體"/>
        <family val="1"/>
        <charset val="136"/>
      </rPr>
      <t>。</t>
    </r>
  </si>
  <si>
    <r>
      <rPr>
        <sz val="12"/>
        <color theme="1"/>
        <rFont val="新細明體"/>
        <family val="1"/>
        <charset val="136"/>
      </rPr>
      <t>河南省安陽縣新安莊</t>
    </r>
    <r>
      <rPr>
        <sz val="12"/>
        <color theme="1"/>
        <rFont val="Calibri"/>
        <family val="2"/>
      </rPr>
      <t xml:space="preserve"> M36</t>
    </r>
  </si>
  <si>
    <r>
      <rPr>
        <sz val="12"/>
        <color theme="1"/>
        <rFont val="新細明體"/>
        <family val="1"/>
        <charset val="136"/>
      </rPr>
      <t>磚質墓誌「安陽市婦」</t>
    </r>
    <r>
      <rPr>
        <sz val="12"/>
        <color theme="1"/>
        <rFont val="Calibri"/>
        <family val="2"/>
      </rPr>
      <t>1</t>
    </r>
  </si>
  <si>
    <r>
      <rPr>
        <sz val="12"/>
        <color theme="1"/>
        <rFont val="新細明體"/>
        <family val="1"/>
        <charset val="136"/>
      </rPr>
      <t>安陽市婦</t>
    </r>
  </si>
  <si>
    <r>
      <rPr>
        <sz val="12"/>
        <color theme="1"/>
        <rFont val="新細明體"/>
        <family val="1"/>
        <charset val="136"/>
      </rPr>
      <t>河南省洛陽市苗北村</t>
    </r>
    <r>
      <rPr>
        <sz val="12"/>
        <color theme="1"/>
        <rFont val="Calibri"/>
        <family val="2"/>
      </rPr>
      <t>IM3631</t>
    </r>
  </si>
  <si>
    <r>
      <rPr>
        <sz val="12"/>
        <color theme="1"/>
        <rFont val="新細明體"/>
        <family val="1"/>
        <charset val="136"/>
      </rPr>
      <t>葬於嘉祐二年十月十八日</t>
    </r>
  </si>
  <si>
    <t>1039-1057(19)</t>
  </si>
  <si>
    <r>
      <rPr>
        <sz val="12"/>
        <color theme="1"/>
        <rFont val="新細明體"/>
        <family val="1"/>
        <charset val="136"/>
      </rPr>
      <t>青石墓誌「鄉貢進士康君妻李氏墓誌銘并序」</t>
    </r>
    <r>
      <rPr>
        <sz val="12"/>
        <color theme="1"/>
        <rFont val="Calibri"/>
        <family val="2"/>
      </rPr>
      <t>1</t>
    </r>
  </si>
  <si>
    <r>
      <rPr>
        <sz val="12"/>
        <color theme="1"/>
        <rFont val="新細明體"/>
        <family val="1"/>
        <charset val="136"/>
      </rPr>
      <t>洛陽市文物考古研究院，〈河南洛陽市苗北村五代、宋金墓葬發掘簡報〉，《考古》，</t>
    </r>
    <r>
      <rPr>
        <sz val="12"/>
        <color theme="1"/>
        <rFont val="Calibri"/>
        <family val="2"/>
      </rPr>
      <t>2013</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43-56</t>
    </r>
    <r>
      <rPr>
        <sz val="12"/>
        <color theme="1"/>
        <rFont val="新細明體"/>
        <family val="1"/>
        <charset val="136"/>
      </rPr>
      <t>。</t>
    </r>
  </si>
  <si>
    <r>
      <rPr>
        <sz val="12"/>
        <color theme="1"/>
        <rFont val="新細明體"/>
        <family val="1"/>
        <charset val="136"/>
      </rPr>
      <t>河南省鄭州市二七區黃崗寺村</t>
    </r>
  </si>
  <si>
    <r>
      <rPr>
        <sz val="12"/>
        <color theme="1"/>
        <rFont val="新細明體"/>
        <family val="1"/>
        <charset val="136"/>
      </rPr>
      <t>葬於崇寧四年</t>
    </r>
  </si>
  <si>
    <r>
      <rPr>
        <sz val="12"/>
        <color theme="1"/>
        <rFont val="新細明體"/>
        <family val="1"/>
        <charset val="136"/>
      </rPr>
      <t>賈正之、蔡氏</t>
    </r>
  </si>
  <si>
    <r>
      <t>1045-1105(61)(</t>
    </r>
    <r>
      <rPr>
        <sz val="12"/>
        <color theme="1"/>
        <rFont val="新細明體"/>
        <family val="1"/>
        <charset val="136"/>
      </rPr>
      <t>賈正之</t>
    </r>
    <r>
      <rPr>
        <sz val="12"/>
        <color theme="1"/>
        <rFont val="Calibri"/>
        <family val="2"/>
      </rPr>
      <t>)</t>
    </r>
    <r>
      <rPr>
        <sz val="12"/>
        <color theme="1"/>
        <rFont val="新細明體"/>
        <family val="1"/>
        <charset val="136"/>
      </rPr>
      <t>、</t>
    </r>
    <r>
      <rPr>
        <sz val="12"/>
        <color theme="1"/>
        <rFont val="Calibri"/>
        <family val="2"/>
      </rPr>
      <t>1048-1072(25)(</t>
    </r>
    <r>
      <rPr>
        <sz val="12"/>
        <color theme="1"/>
        <rFont val="新細明體"/>
        <family val="1"/>
        <charset val="136"/>
      </rPr>
      <t>蔡氏</t>
    </r>
    <r>
      <rPr>
        <sz val="12"/>
        <color theme="1"/>
        <rFont val="Calibri"/>
        <family val="2"/>
      </rPr>
      <t>)</t>
    </r>
  </si>
  <si>
    <r>
      <rPr>
        <sz val="12"/>
        <color theme="1"/>
        <rFont val="新細明體"/>
        <family val="1"/>
        <charset val="136"/>
      </rPr>
      <t>賈蕃</t>
    </r>
    <r>
      <rPr>
        <sz val="12"/>
        <color theme="1"/>
        <rFont val="Calibri"/>
        <family val="2"/>
      </rPr>
      <t>(</t>
    </r>
    <r>
      <rPr>
        <sz val="12"/>
        <color theme="1"/>
        <rFont val="新細明體"/>
        <family val="1"/>
        <charset val="136"/>
      </rPr>
      <t>賈正之父，曾任開封府東明知縣</t>
    </r>
    <r>
      <rPr>
        <sz val="12"/>
        <color theme="1"/>
        <rFont val="Calibri"/>
        <family val="2"/>
      </rPr>
      <t>)</t>
    </r>
    <r>
      <rPr>
        <sz val="12"/>
        <color theme="1"/>
        <rFont val="新細明體"/>
        <family val="1"/>
        <charset val="136"/>
      </rPr>
      <t>、蔡交</t>
    </r>
    <r>
      <rPr>
        <sz val="12"/>
        <color theme="1"/>
        <rFont val="Calibri"/>
        <family val="2"/>
      </rPr>
      <t>(</t>
    </r>
    <r>
      <rPr>
        <sz val="12"/>
        <color theme="1"/>
        <rFont val="新細明體"/>
        <family val="1"/>
        <charset val="136"/>
      </rPr>
      <t>蔡氏父，廣南東洛提刑</t>
    </r>
    <r>
      <rPr>
        <sz val="12"/>
        <color theme="1"/>
        <rFont val="Calibri"/>
        <family val="2"/>
      </rPr>
      <t>)</t>
    </r>
    <r>
      <rPr>
        <sz val="12"/>
        <color theme="1"/>
        <rFont val="新細明體"/>
        <family val="1"/>
        <charset val="136"/>
      </rPr>
      <t>、賈昌齡</t>
    </r>
    <r>
      <rPr>
        <sz val="12"/>
        <color theme="1"/>
        <rFont val="Calibri"/>
        <family val="2"/>
      </rPr>
      <t>(</t>
    </r>
    <r>
      <rPr>
        <sz val="12"/>
        <color theme="1"/>
        <rFont val="新細明體"/>
        <family val="1"/>
        <charset val="136"/>
      </rPr>
      <t>賈正之祖，</t>
    </r>
    <r>
      <rPr>
        <sz val="12"/>
        <color theme="1"/>
        <rFont val="Calibri"/>
        <family val="2"/>
      </rPr>
      <t>T1856)</t>
    </r>
  </si>
  <si>
    <r>
      <rPr>
        <sz val="12"/>
        <color theme="1"/>
        <rFont val="新細明體"/>
        <family val="1"/>
        <charset val="136"/>
      </rPr>
      <t>青石墓誌並蓋「有宋賈正之墓誌銘」</t>
    </r>
    <r>
      <rPr>
        <sz val="12"/>
        <color theme="1"/>
        <rFont val="Calibri"/>
        <family val="2"/>
      </rPr>
      <t>1</t>
    </r>
    <r>
      <rPr>
        <sz val="12"/>
        <color theme="1"/>
        <rFont val="新細明體"/>
        <family val="1"/>
        <charset val="136"/>
      </rPr>
      <t>、青石蔡氏墓誌</t>
    </r>
    <r>
      <rPr>
        <sz val="12"/>
        <color theme="1"/>
        <rFont val="Calibri"/>
        <family val="2"/>
      </rPr>
      <t>1(</t>
    </r>
    <r>
      <rPr>
        <sz val="12"/>
        <color theme="1"/>
        <rFont val="新細明體"/>
        <family val="1"/>
        <charset val="136"/>
      </rPr>
      <t>無題，置於墓室東南方</t>
    </r>
    <r>
      <rPr>
        <sz val="12"/>
        <color theme="1"/>
        <rFont val="Calibri"/>
        <family val="2"/>
      </rPr>
      <t>)</t>
    </r>
  </si>
  <si>
    <r>
      <rPr>
        <sz val="12"/>
        <color theme="1"/>
        <rFont val="新細明體"/>
        <family val="1"/>
        <charset val="136"/>
      </rPr>
      <t>朝奉郎</t>
    </r>
  </si>
  <si>
    <r>
      <rPr>
        <sz val="12"/>
        <color theme="1"/>
        <rFont val="新細明體"/>
        <family val="1"/>
        <charset val="136"/>
      </rPr>
      <t>鄭州市文物考古研究院、河南省南水北調文物保護管理辦公室，〈鄭州黃崗寺北宋紀年壁畫墓〉，《中原文物》，</t>
    </r>
    <r>
      <rPr>
        <sz val="12"/>
        <color theme="1"/>
        <rFont val="Calibri"/>
        <family val="2"/>
      </rPr>
      <t>2013</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4-9</t>
    </r>
    <r>
      <rPr>
        <sz val="12"/>
        <color theme="1"/>
        <rFont val="新細明體"/>
        <family val="1"/>
        <charset val="136"/>
      </rPr>
      <t>。</t>
    </r>
    <r>
      <rPr>
        <sz val="12"/>
        <color theme="1"/>
        <rFont val="Calibri"/>
        <family val="2"/>
      </rPr>
      <t xml:space="preserve">; </t>
    </r>
    <r>
      <rPr>
        <sz val="12"/>
        <color theme="1"/>
        <rFont val="新細明體"/>
        <family val="1"/>
        <charset val="136"/>
      </rPr>
      <t>信應君、信宇鵬，〈鄭州黃崗寺北宋賈正之及其妻蔡氏墓志考〉，《中原文物》，</t>
    </r>
    <r>
      <rPr>
        <sz val="12"/>
        <color theme="1"/>
        <rFont val="Calibri"/>
        <family val="2"/>
      </rPr>
      <t>2013</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88-90</t>
    </r>
    <r>
      <rPr>
        <sz val="12"/>
        <color theme="1"/>
        <rFont val="新細明體"/>
        <family val="1"/>
        <charset val="136"/>
      </rPr>
      <t>。</t>
    </r>
  </si>
  <si>
    <r>
      <rPr>
        <sz val="12"/>
        <color theme="1"/>
        <rFont val="新細明體"/>
        <family val="1"/>
        <charset val="136"/>
      </rPr>
      <t>河南省焦作市中站區府城辦事處小尚村北</t>
    </r>
    <r>
      <rPr>
        <sz val="12"/>
        <color theme="1"/>
        <rFont val="Calibri"/>
        <family val="2"/>
      </rPr>
      <t>300</t>
    </r>
    <r>
      <rPr>
        <sz val="12"/>
        <color theme="1"/>
        <rFont val="新細明體"/>
        <family val="1"/>
        <charset val="136"/>
      </rPr>
      <t>米</t>
    </r>
  </si>
  <si>
    <r>
      <rPr>
        <sz val="12"/>
        <color theme="1"/>
        <rFont val="新細明體"/>
        <family val="1"/>
        <charset val="136"/>
      </rPr>
      <t>葬於政和三年</t>
    </r>
  </si>
  <si>
    <r>
      <rPr>
        <sz val="12"/>
        <color theme="1"/>
        <rFont val="新細明體"/>
        <family val="1"/>
        <charset val="136"/>
      </rPr>
      <t>冀閨</t>
    </r>
  </si>
  <si>
    <t>1022-1107(86)</t>
  </si>
  <si>
    <r>
      <rPr>
        <sz val="12"/>
        <color theme="1"/>
        <rFont val="新細明體"/>
        <family val="1"/>
        <charset val="136"/>
      </rPr>
      <t>青石墓誌並蓋</t>
    </r>
    <r>
      <rPr>
        <sz val="12"/>
        <color theme="1"/>
        <rFont val="Calibri"/>
        <family val="2"/>
      </rPr>
      <t>1</t>
    </r>
    <r>
      <rPr>
        <sz val="12"/>
        <color theme="1"/>
        <rFont val="新細明體"/>
        <family val="1"/>
        <charset val="136"/>
      </rPr>
      <t>「宋故冀閨墓誌銘」</t>
    </r>
  </si>
  <si>
    <r>
      <rPr>
        <sz val="12"/>
        <color theme="1"/>
        <rFont val="新細明體"/>
        <family val="1"/>
        <charset val="136"/>
      </rPr>
      <t>焦作市文物工作隊，〈河南焦作小尚宋冀閏壁畫墓發掘簡報〉，《文物世界》，</t>
    </r>
    <r>
      <rPr>
        <sz val="12"/>
        <color theme="1"/>
        <rFont val="Calibri"/>
        <family val="2"/>
      </rPr>
      <t>2009</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13-19</t>
    </r>
    <r>
      <rPr>
        <sz val="12"/>
        <color theme="1"/>
        <rFont val="新細明體"/>
        <family val="1"/>
        <charset val="136"/>
      </rPr>
      <t>、</t>
    </r>
    <r>
      <rPr>
        <sz val="12"/>
        <color theme="1"/>
        <rFont val="Calibri"/>
        <family val="2"/>
      </rPr>
      <t>42</t>
    </r>
    <r>
      <rPr>
        <sz val="12"/>
        <color theme="1"/>
        <rFont val="新細明體"/>
        <family val="1"/>
        <charset val="136"/>
      </rPr>
      <t>。</t>
    </r>
  </si>
  <si>
    <r>
      <rPr>
        <sz val="12"/>
        <color theme="1"/>
        <rFont val="新細明體"/>
        <family val="1"/>
        <charset val="136"/>
      </rPr>
      <t>河南省新鄭市新村鎮二十里鋪</t>
    </r>
  </si>
  <si>
    <r>
      <rPr>
        <sz val="12"/>
        <color theme="1"/>
        <rFont val="新細明體"/>
        <family val="1"/>
        <charset val="136"/>
      </rPr>
      <t>葬於慶曆五年</t>
    </r>
  </si>
  <si>
    <r>
      <rPr>
        <sz val="12"/>
        <color theme="1"/>
        <rFont val="新細明體"/>
        <family val="1"/>
        <charset val="136"/>
      </rPr>
      <t>賈昌齡</t>
    </r>
  </si>
  <si>
    <r>
      <rPr>
        <sz val="12"/>
        <color theme="1"/>
        <rFont val="新細明體"/>
        <family val="1"/>
        <charset val="136"/>
      </rPr>
      <t>賈正之</t>
    </r>
    <r>
      <rPr>
        <sz val="12"/>
        <color theme="1"/>
        <rFont val="Calibri"/>
        <family val="2"/>
      </rPr>
      <t>(</t>
    </r>
    <r>
      <rPr>
        <sz val="12"/>
        <color theme="1"/>
        <rFont val="新細明體"/>
        <family val="1"/>
        <charset val="136"/>
      </rPr>
      <t>孫，</t>
    </r>
    <r>
      <rPr>
        <sz val="12"/>
        <color theme="1"/>
        <rFont val="Calibri"/>
        <family val="2"/>
      </rPr>
      <t>T1785)</t>
    </r>
    <r>
      <rPr>
        <sz val="12"/>
        <color theme="1"/>
        <rFont val="新細明體"/>
        <family val="1"/>
        <charset val="136"/>
      </rPr>
      <t>、范仲淹</t>
    </r>
    <r>
      <rPr>
        <sz val="12"/>
        <color theme="1"/>
        <rFont val="Calibri"/>
        <family val="2"/>
      </rPr>
      <t>(</t>
    </r>
    <r>
      <rPr>
        <sz val="12"/>
        <color theme="1"/>
        <rFont val="新細明體"/>
        <family val="1"/>
        <charset val="136"/>
      </rPr>
      <t>墓誌撰者</t>
    </r>
    <r>
      <rPr>
        <sz val="12"/>
        <color theme="1"/>
        <rFont val="Calibri"/>
        <family val="2"/>
      </rPr>
      <t>)</t>
    </r>
  </si>
  <si>
    <r>
      <rPr>
        <sz val="12"/>
        <color theme="1"/>
        <rFont val="新細明體"/>
        <family val="1"/>
        <charset val="136"/>
      </rPr>
      <t>青石墓誌並蓋「大宋故太常卿賈公墓誌銘」</t>
    </r>
    <r>
      <rPr>
        <sz val="12"/>
        <color theme="1"/>
        <rFont val="Calibri"/>
        <family val="2"/>
      </rPr>
      <t>1</t>
    </r>
  </si>
  <si>
    <r>
      <rPr>
        <sz val="12"/>
        <color theme="1"/>
        <rFont val="新細明體"/>
        <family val="1"/>
        <charset val="136"/>
      </rPr>
      <t>太常卿</t>
    </r>
  </si>
  <si>
    <r>
      <rPr>
        <sz val="12"/>
        <color theme="1"/>
        <rFont val="新細明體"/>
        <family val="1"/>
        <charset val="136"/>
      </rPr>
      <t>信應君、杜平安，〈宋賈昌齡墓誌考釋〉，《文物春秋》，</t>
    </r>
    <r>
      <rPr>
        <sz val="12"/>
        <color theme="1"/>
        <rFont val="Calibri"/>
        <family val="2"/>
      </rPr>
      <t>2014</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43-49</t>
    </r>
    <r>
      <rPr>
        <sz val="12"/>
        <color theme="1"/>
        <rFont val="新細明體"/>
        <family val="1"/>
        <charset val="136"/>
      </rPr>
      <t>。</t>
    </r>
  </si>
  <si>
    <r>
      <rPr>
        <sz val="12"/>
        <color theme="1"/>
        <rFont val="新細明體"/>
        <family val="1"/>
        <charset val="136"/>
      </rPr>
      <t>河南省安陽市殷都區皇甫屯村西地韓琦家族墓地</t>
    </r>
    <r>
      <rPr>
        <sz val="12"/>
        <color theme="1"/>
        <rFont val="Calibri"/>
        <family val="2"/>
      </rPr>
      <t>M1</t>
    </r>
  </si>
  <si>
    <r>
      <rPr>
        <sz val="12"/>
        <color theme="1"/>
        <rFont val="新細明體"/>
        <family val="1"/>
        <charset val="136"/>
      </rPr>
      <t>葬於嘉祐七年</t>
    </r>
    <r>
      <rPr>
        <sz val="12"/>
        <color theme="1"/>
        <rFont val="Calibri"/>
        <family val="2"/>
      </rPr>
      <t>(</t>
    </r>
    <r>
      <rPr>
        <sz val="12"/>
        <color theme="1"/>
        <rFont val="新細明體"/>
        <family val="1"/>
        <charset val="136"/>
      </rPr>
      <t>崔氏</t>
    </r>
    <r>
      <rPr>
        <sz val="12"/>
        <color theme="1"/>
        <rFont val="Calibri"/>
        <family val="2"/>
      </rPr>
      <t>)</t>
    </r>
    <r>
      <rPr>
        <sz val="12"/>
        <color theme="1"/>
        <rFont val="新細明體"/>
        <family val="1"/>
        <charset val="136"/>
      </rPr>
      <t>、熙寧八年</t>
    </r>
    <r>
      <rPr>
        <sz val="12"/>
        <color theme="1"/>
        <rFont val="Calibri"/>
        <family val="2"/>
      </rPr>
      <t>(</t>
    </r>
    <r>
      <rPr>
        <sz val="12"/>
        <color theme="1"/>
        <rFont val="新細明體"/>
        <family val="1"/>
        <charset val="136"/>
      </rPr>
      <t>韓琦</t>
    </r>
    <r>
      <rPr>
        <sz val="12"/>
        <color theme="1"/>
        <rFont val="Calibri"/>
        <family val="2"/>
      </rPr>
      <t>)</t>
    </r>
  </si>
  <si>
    <t>1062; 1075</t>
  </si>
  <si>
    <r>
      <rPr>
        <sz val="12"/>
        <color theme="1"/>
        <rFont val="新細明體"/>
        <family val="1"/>
        <charset val="136"/>
      </rPr>
      <t>韓琦、崔氏</t>
    </r>
  </si>
  <si>
    <r>
      <t>1008-1075(</t>
    </r>
    <r>
      <rPr>
        <sz val="12"/>
        <color theme="1"/>
        <rFont val="新細明體"/>
        <family val="1"/>
        <charset val="136"/>
      </rPr>
      <t>韓琦</t>
    </r>
    <r>
      <rPr>
        <sz val="12"/>
        <color theme="1"/>
        <rFont val="Calibri"/>
        <family val="2"/>
      </rPr>
      <t>)</t>
    </r>
    <r>
      <rPr>
        <sz val="12"/>
        <color theme="1"/>
        <rFont val="新細明體"/>
        <family val="1"/>
        <charset val="136"/>
      </rPr>
      <t>、</t>
    </r>
    <r>
      <rPr>
        <sz val="12"/>
        <color theme="1"/>
        <rFont val="Calibri"/>
        <family val="2"/>
      </rPr>
      <t>1007-1062(</t>
    </r>
    <r>
      <rPr>
        <sz val="12"/>
        <color theme="1"/>
        <rFont val="新細明體"/>
        <family val="1"/>
        <charset val="136"/>
      </rPr>
      <t>崔氏</t>
    </r>
    <r>
      <rPr>
        <sz val="12"/>
        <color theme="1"/>
        <rFont val="Calibri"/>
        <family val="2"/>
      </rPr>
      <t>)</t>
    </r>
  </si>
  <si>
    <r>
      <rPr>
        <sz val="12"/>
        <color theme="1"/>
        <rFont val="新細明體"/>
        <family val="1"/>
        <charset val="136"/>
      </rPr>
      <t>韓琦家族墓地、韓忠彥</t>
    </r>
    <r>
      <rPr>
        <sz val="12"/>
        <color theme="1"/>
        <rFont val="Calibri"/>
        <family val="2"/>
      </rPr>
      <t>(</t>
    </r>
    <r>
      <rPr>
        <sz val="12"/>
        <color theme="1"/>
        <rFont val="新細明體"/>
        <family val="1"/>
        <charset val="136"/>
      </rPr>
      <t>子，</t>
    </r>
    <r>
      <rPr>
        <sz val="12"/>
        <color theme="1"/>
        <rFont val="Calibri"/>
        <family val="2"/>
      </rPr>
      <t>T1862)</t>
    </r>
    <r>
      <rPr>
        <sz val="12"/>
        <color theme="1"/>
        <rFont val="新細明體"/>
        <family val="1"/>
        <charset val="136"/>
      </rPr>
      <t>、韓粹彥</t>
    </r>
    <r>
      <rPr>
        <sz val="12"/>
        <color theme="1"/>
        <rFont val="Calibri"/>
        <family val="2"/>
      </rPr>
      <t>(</t>
    </r>
    <r>
      <rPr>
        <sz val="12"/>
        <color theme="1"/>
        <rFont val="新細明體"/>
        <family val="1"/>
        <charset val="136"/>
      </rPr>
      <t>子，</t>
    </r>
    <r>
      <rPr>
        <sz val="12"/>
        <color theme="1"/>
        <rFont val="Calibri"/>
        <family val="2"/>
      </rPr>
      <t>T1866)</t>
    </r>
    <r>
      <rPr>
        <sz val="12"/>
        <color theme="1"/>
        <rFont val="新細明體"/>
        <family val="1"/>
        <charset val="136"/>
      </rPr>
      <t>、韓純彥</t>
    </r>
    <r>
      <rPr>
        <sz val="12"/>
        <color theme="1"/>
        <rFont val="Calibri"/>
        <family val="2"/>
      </rPr>
      <t>(</t>
    </r>
    <r>
      <rPr>
        <sz val="12"/>
        <color theme="1"/>
        <rFont val="新細明體"/>
        <family val="1"/>
        <charset val="136"/>
      </rPr>
      <t>子，</t>
    </r>
    <r>
      <rPr>
        <sz val="12"/>
        <color theme="1"/>
        <rFont val="Calibri"/>
        <family val="2"/>
      </rPr>
      <t>T1867)</t>
    </r>
  </si>
  <si>
    <r>
      <rPr>
        <sz val="12"/>
        <color theme="1"/>
        <rFont val="新細明體"/>
        <family val="1"/>
        <charset val="136"/>
      </rPr>
      <t>石墓誌並蓋「宋故司徒兼侍中贈尚書令魏國忠獻韓公墓誌銘」</t>
    </r>
    <r>
      <rPr>
        <sz val="12"/>
        <color theme="1"/>
        <rFont val="Calibri"/>
        <family val="2"/>
      </rPr>
      <t>1</t>
    </r>
    <r>
      <rPr>
        <sz val="12"/>
        <color theme="1"/>
        <rFont val="新細明體"/>
        <family val="1"/>
        <charset val="136"/>
      </rPr>
      <t>、石墓誌並蓋「宋故安國夫人崔氏墓誌銘并序」</t>
    </r>
    <r>
      <rPr>
        <sz val="12"/>
        <color theme="1"/>
        <rFont val="Calibri"/>
        <family val="2"/>
      </rPr>
      <t>1</t>
    </r>
  </si>
  <si>
    <r>
      <rPr>
        <sz val="12"/>
        <color theme="1"/>
        <rFont val="新細明體"/>
        <family val="1"/>
        <charset val="136"/>
      </rPr>
      <t>司徒兼侍中贈尚書令魏國忠獻公、安國夫人</t>
    </r>
  </si>
  <si>
    <r>
      <rPr>
        <sz val="12"/>
        <color theme="1"/>
        <rFont val="新細明體"/>
        <family val="1"/>
        <charset val="136"/>
      </rPr>
      <t>安陽市文物考古研究所、河南省文物局南水北調文物保護辦公室，〈河南安陽市宋代韓琦家族墓地〉，《考古》，</t>
    </r>
    <r>
      <rPr>
        <sz val="12"/>
        <color theme="1"/>
        <rFont val="Calibri"/>
        <family val="2"/>
      </rPr>
      <t>2012</t>
    </r>
    <r>
      <rPr>
        <sz val="12"/>
        <color theme="1"/>
        <rFont val="新細明體"/>
        <family val="1"/>
        <charset val="136"/>
      </rPr>
      <t>年</t>
    </r>
    <r>
      <rPr>
        <sz val="12"/>
        <color theme="1"/>
        <rFont val="Calibri"/>
        <family val="2"/>
      </rPr>
      <t>6</t>
    </r>
    <r>
      <rPr>
        <sz val="12"/>
        <color theme="1"/>
        <rFont val="新細明體"/>
        <family val="1"/>
        <charset val="136"/>
      </rPr>
      <t>期，頁</t>
    </r>
    <r>
      <rPr>
        <sz val="12"/>
        <color theme="1"/>
        <rFont val="Calibri"/>
        <family val="2"/>
      </rPr>
      <t>41-53</t>
    </r>
    <r>
      <rPr>
        <sz val="12"/>
        <color theme="1"/>
        <rFont val="新細明體"/>
        <family val="1"/>
        <charset val="136"/>
      </rPr>
      <t>。</t>
    </r>
    <r>
      <rPr>
        <sz val="12"/>
        <color theme="1"/>
        <rFont val="Calibri"/>
        <family val="2"/>
      </rPr>
      <t xml:space="preserve">; </t>
    </r>
    <r>
      <rPr>
        <sz val="12"/>
        <color theme="1"/>
        <rFont val="新細明體"/>
        <family val="1"/>
        <charset val="136"/>
      </rPr>
      <t>河南省文物局，《安陽韓琦家族墓地》，北京：科學出版社，</t>
    </r>
    <r>
      <rPr>
        <sz val="12"/>
        <color theme="1"/>
        <rFont val="Calibri"/>
        <family val="2"/>
      </rPr>
      <t>2012</t>
    </r>
    <r>
      <rPr>
        <sz val="12"/>
        <color theme="1"/>
        <rFont val="新細明體"/>
        <family val="1"/>
        <charset val="136"/>
      </rPr>
      <t>。</t>
    </r>
    <r>
      <rPr>
        <sz val="12"/>
        <color theme="1"/>
        <rFont val="Calibri"/>
        <family val="2"/>
      </rPr>
      <t xml:space="preserve">; </t>
    </r>
    <r>
      <rPr>
        <sz val="12"/>
        <color theme="1"/>
        <rFont val="新細明體"/>
        <family val="1"/>
        <charset val="136"/>
      </rPr>
      <t>王雙慶，〈安陽韓琦家族墓地</t>
    </r>
    <r>
      <rPr>
        <sz val="12"/>
        <color theme="1"/>
        <rFont val="Calibri"/>
        <family val="2"/>
      </rPr>
      <t>M5</t>
    </r>
    <r>
      <rPr>
        <sz val="12"/>
        <color theme="1"/>
        <rFont val="新細明體"/>
        <family val="1"/>
        <charset val="136"/>
      </rPr>
      <t>墓主身分及相關問題研究〉，《中原文物》，</t>
    </r>
    <r>
      <rPr>
        <sz val="12"/>
        <color theme="1"/>
        <rFont val="Calibri"/>
        <family val="2"/>
      </rPr>
      <t>2017</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55-60</t>
    </r>
    <r>
      <rPr>
        <sz val="12"/>
        <color theme="1"/>
        <rFont val="新細明體"/>
        <family val="1"/>
        <charset val="136"/>
      </rPr>
      <t>。</t>
    </r>
  </si>
  <si>
    <r>
      <rPr>
        <sz val="12"/>
        <color theme="1"/>
        <rFont val="新細明體"/>
        <family val="1"/>
        <charset val="136"/>
      </rPr>
      <t>河南省安陽市殷都區皇甫屯村西地韓琦家族墓地</t>
    </r>
    <r>
      <rPr>
        <sz val="12"/>
        <color theme="1"/>
        <rFont val="Calibri"/>
        <family val="2"/>
      </rPr>
      <t>M3</t>
    </r>
  </si>
  <si>
    <r>
      <rPr>
        <sz val="12"/>
        <color theme="1"/>
        <rFont val="新細明體"/>
        <family val="1"/>
        <charset val="136"/>
      </rPr>
      <t>葬於元祐五年</t>
    </r>
    <r>
      <rPr>
        <sz val="12"/>
        <color theme="1"/>
        <rFont val="Calibri"/>
        <family val="2"/>
      </rPr>
      <t>(</t>
    </r>
    <r>
      <rPr>
        <sz val="12"/>
        <color theme="1"/>
        <rFont val="新細明體"/>
        <family val="1"/>
        <charset val="136"/>
      </rPr>
      <t>呂氏</t>
    </r>
    <r>
      <rPr>
        <sz val="12"/>
        <color theme="1"/>
        <rFont val="Calibri"/>
        <family val="2"/>
      </rPr>
      <t>)</t>
    </r>
  </si>
  <si>
    <r>
      <rPr>
        <sz val="12"/>
        <color theme="1"/>
        <rFont val="新細明體"/>
        <family val="1"/>
        <charset val="136"/>
      </rPr>
      <t>韓忠彥、呂氏</t>
    </r>
  </si>
  <si>
    <r>
      <t>1042-1090(</t>
    </r>
    <r>
      <rPr>
        <sz val="12"/>
        <color theme="1"/>
        <rFont val="新細明體"/>
        <family val="1"/>
        <charset val="136"/>
      </rPr>
      <t>呂氏</t>
    </r>
    <r>
      <rPr>
        <sz val="12"/>
        <color theme="1"/>
        <rFont val="Calibri"/>
        <family val="2"/>
      </rPr>
      <t>)</t>
    </r>
  </si>
  <si>
    <r>
      <rPr>
        <sz val="12"/>
        <color theme="1"/>
        <rFont val="新細明體"/>
        <family val="1"/>
        <charset val="136"/>
      </rPr>
      <t>韓琦家族墓地，韓琦</t>
    </r>
    <r>
      <rPr>
        <sz val="12"/>
        <color theme="1"/>
        <rFont val="Calibri"/>
        <family val="2"/>
      </rPr>
      <t>(</t>
    </r>
    <r>
      <rPr>
        <sz val="12"/>
        <color theme="1"/>
        <rFont val="新細明體"/>
        <family val="1"/>
        <charset val="136"/>
      </rPr>
      <t>父，</t>
    </r>
    <r>
      <rPr>
        <sz val="12"/>
        <color theme="1"/>
        <rFont val="Calibri"/>
        <family val="2"/>
      </rPr>
      <t>T1860)</t>
    </r>
    <r>
      <rPr>
        <sz val="12"/>
        <color theme="1"/>
        <rFont val="新細明體"/>
        <family val="1"/>
        <charset val="136"/>
      </rPr>
      <t>、韓治</t>
    </r>
    <r>
      <rPr>
        <sz val="12"/>
        <color theme="1"/>
        <rFont val="Calibri"/>
        <family val="2"/>
      </rPr>
      <t>(</t>
    </r>
    <r>
      <rPr>
        <sz val="12"/>
        <color theme="1"/>
        <rFont val="新細明體"/>
        <family val="1"/>
        <charset val="136"/>
      </rPr>
      <t>子，</t>
    </r>
    <r>
      <rPr>
        <sz val="12"/>
        <color theme="1"/>
        <rFont val="Calibri"/>
        <family val="2"/>
      </rPr>
      <t>T1865)</t>
    </r>
  </si>
  <si>
    <r>
      <rPr>
        <sz val="12"/>
        <color theme="1"/>
        <rFont val="新細明體"/>
        <family val="1"/>
        <charset val="136"/>
      </rPr>
      <t>墓誌「宋故安康郡夫人呂氏墓誌銘」</t>
    </r>
    <r>
      <rPr>
        <sz val="12"/>
        <color theme="1"/>
        <rFont val="Calibri"/>
        <family val="2"/>
      </rPr>
      <t>1(</t>
    </r>
    <r>
      <rPr>
        <sz val="12"/>
        <color theme="1"/>
        <rFont val="新細明體"/>
        <family val="1"/>
        <charset val="136"/>
      </rPr>
      <t>徵集</t>
    </r>
    <r>
      <rPr>
        <sz val="12"/>
        <color theme="1"/>
        <rFont val="Calibri"/>
        <family val="2"/>
      </rPr>
      <t>)</t>
    </r>
  </si>
  <si>
    <r>
      <rPr>
        <sz val="12"/>
        <color theme="1"/>
        <rFont val="新細明體"/>
        <family val="1"/>
        <charset val="136"/>
      </rPr>
      <t>安康郡夫人</t>
    </r>
  </si>
  <si>
    <r>
      <rPr>
        <sz val="12"/>
        <color theme="1"/>
        <rFont val="新細明體"/>
        <family val="1"/>
        <charset val="136"/>
      </rPr>
      <t>安陽市文物考古研究所、河南省文物局南水北調文物保護辦公室，〈河南安陽市宋代韓琦家族墓地〉，《考古》，</t>
    </r>
    <r>
      <rPr>
        <sz val="12"/>
        <color theme="1"/>
        <rFont val="Calibri"/>
        <family val="2"/>
      </rPr>
      <t>2012</t>
    </r>
    <r>
      <rPr>
        <sz val="12"/>
        <color theme="1"/>
        <rFont val="新細明體"/>
        <family val="1"/>
        <charset val="136"/>
      </rPr>
      <t>年</t>
    </r>
    <r>
      <rPr>
        <sz val="12"/>
        <color theme="1"/>
        <rFont val="Calibri"/>
        <family val="2"/>
      </rPr>
      <t>6</t>
    </r>
    <r>
      <rPr>
        <sz val="12"/>
        <color theme="1"/>
        <rFont val="新細明體"/>
        <family val="1"/>
        <charset val="136"/>
      </rPr>
      <t>期，頁</t>
    </r>
    <r>
      <rPr>
        <sz val="12"/>
        <color theme="1"/>
        <rFont val="Calibri"/>
        <family val="2"/>
      </rPr>
      <t>41-53</t>
    </r>
    <r>
      <rPr>
        <sz val="12"/>
        <color theme="1"/>
        <rFont val="新細明體"/>
        <family val="1"/>
        <charset val="136"/>
      </rPr>
      <t>。</t>
    </r>
    <r>
      <rPr>
        <sz val="12"/>
        <color theme="1"/>
        <rFont val="Calibri"/>
        <family val="2"/>
      </rPr>
      <t xml:space="preserve">; </t>
    </r>
    <r>
      <rPr>
        <sz val="12"/>
        <color theme="1"/>
        <rFont val="新細明體"/>
        <family val="1"/>
        <charset val="136"/>
      </rPr>
      <t>河南省文物局，《安陽韓琦家族墓地》，北京：科學出版社，</t>
    </r>
    <r>
      <rPr>
        <sz val="12"/>
        <color theme="1"/>
        <rFont val="Calibri"/>
        <family val="2"/>
      </rPr>
      <t>2012</t>
    </r>
    <r>
      <rPr>
        <sz val="12"/>
        <color theme="1"/>
        <rFont val="新細明體"/>
        <family val="1"/>
        <charset val="136"/>
      </rPr>
      <t>。</t>
    </r>
  </si>
  <si>
    <r>
      <rPr>
        <sz val="12"/>
        <color theme="1"/>
        <rFont val="新細明體"/>
        <family val="1"/>
        <charset val="136"/>
      </rPr>
      <t>河南省安陽市殷都區皇甫屯村西地韓琦家族墓地</t>
    </r>
    <r>
      <rPr>
        <sz val="12"/>
        <color theme="1"/>
        <rFont val="Calibri"/>
        <family val="2"/>
      </rPr>
      <t>M4</t>
    </r>
  </si>
  <si>
    <r>
      <rPr>
        <sz val="12"/>
        <color theme="1"/>
        <rFont val="新細明體"/>
        <family val="1"/>
        <charset val="136"/>
      </rPr>
      <t>葬於大觀三年</t>
    </r>
  </si>
  <si>
    <r>
      <rPr>
        <sz val="12"/>
        <color theme="1"/>
        <rFont val="新細明體"/>
        <family val="1"/>
        <charset val="136"/>
      </rPr>
      <t>崔氏</t>
    </r>
  </si>
  <si>
    <t>1042-1108</t>
  </si>
  <si>
    <r>
      <rPr>
        <sz val="12"/>
        <color theme="1"/>
        <rFont val="新細明體"/>
        <family val="1"/>
        <charset val="136"/>
      </rPr>
      <t>韓琦家族墓地，韓琦</t>
    </r>
    <r>
      <rPr>
        <sz val="12"/>
        <color theme="1"/>
        <rFont val="Calibri"/>
        <family val="2"/>
      </rPr>
      <t>(</t>
    </r>
    <r>
      <rPr>
        <sz val="12"/>
        <color theme="1"/>
        <rFont val="新細明體"/>
        <family val="1"/>
        <charset val="136"/>
      </rPr>
      <t>夫，</t>
    </r>
    <r>
      <rPr>
        <sz val="12"/>
        <color theme="1"/>
        <rFont val="Calibri"/>
        <family val="2"/>
      </rPr>
      <t>T1860)</t>
    </r>
  </si>
  <si>
    <r>
      <rPr>
        <sz val="12"/>
        <color theme="1"/>
        <rFont val="新細明體"/>
        <family val="1"/>
        <charset val="136"/>
      </rPr>
      <t>墓誌並蓋「宋故普安郡太君崔氏墓誌銘」</t>
    </r>
    <r>
      <rPr>
        <sz val="12"/>
        <color theme="1"/>
        <rFont val="Calibri"/>
        <family val="2"/>
      </rPr>
      <t>1</t>
    </r>
  </si>
  <si>
    <r>
      <rPr>
        <sz val="12"/>
        <color theme="1"/>
        <rFont val="新細明體"/>
        <family val="1"/>
        <charset val="136"/>
      </rPr>
      <t>普安郡太君</t>
    </r>
  </si>
  <si>
    <r>
      <rPr>
        <sz val="12"/>
        <color theme="1"/>
        <rFont val="新細明體"/>
        <family val="1"/>
        <charset val="136"/>
      </rPr>
      <t>河南省安陽市殷都區皇甫屯村西地韓琦家族墓地</t>
    </r>
    <r>
      <rPr>
        <sz val="12"/>
        <color theme="1"/>
        <rFont val="Calibri"/>
        <family val="2"/>
      </rPr>
      <t>M6</t>
    </r>
  </si>
  <si>
    <r>
      <rPr>
        <sz val="12"/>
        <color theme="1"/>
        <rFont val="新細明體"/>
        <family val="1"/>
        <charset val="136"/>
      </rPr>
      <t>葬於宣和七年</t>
    </r>
  </si>
  <si>
    <r>
      <rPr>
        <sz val="12"/>
        <color theme="1"/>
        <rFont val="新細明體"/>
        <family val="1"/>
        <charset val="136"/>
      </rPr>
      <t>韓治、文氏</t>
    </r>
  </si>
  <si>
    <r>
      <t>?-1124(</t>
    </r>
    <r>
      <rPr>
        <sz val="12"/>
        <color theme="1"/>
        <rFont val="新細明體"/>
        <family val="1"/>
        <charset val="136"/>
      </rPr>
      <t>韓治</t>
    </r>
    <r>
      <rPr>
        <sz val="12"/>
        <color theme="1"/>
        <rFont val="Calibri"/>
        <family val="2"/>
      </rPr>
      <t>)</t>
    </r>
    <r>
      <rPr>
        <sz val="12"/>
        <color theme="1"/>
        <rFont val="新細明體"/>
        <family val="1"/>
        <charset val="136"/>
      </rPr>
      <t>、</t>
    </r>
    <r>
      <rPr>
        <sz val="12"/>
        <color theme="1"/>
        <rFont val="Calibri"/>
        <family val="2"/>
      </rPr>
      <t>1058-1090(</t>
    </r>
    <r>
      <rPr>
        <sz val="12"/>
        <color theme="1"/>
        <rFont val="新細明體"/>
        <family val="1"/>
        <charset val="136"/>
      </rPr>
      <t>文氏</t>
    </r>
    <r>
      <rPr>
        <sz val="12"/>
        <color theme="1"/>
        <rFont val="Calibri"/>
        <family val="2"/>
      </rPr>
      <t>)</t>
    </r>
  </si>
  <si>
    <r>
      <rPr>
        <sz val="12"/>
        <color theme="1"/>
        <rFont val="新細明體"/>
        <family val="1"/>
        <charset val="136"/>
      </rPr>
      <t>韓琦家族墓地，韓忠彥</t>
    </r>
    <r>
      <rPr>
        <sz val="12"/>
        <color theme="1"/>
        <rFont val="Calibri"/>
        <family val="2"/>
      </rPr>
      <t>(</t>
    </r>
    <r>
      <rPr>
        <sz val="12"/>
        <color theme="1"/>
        <rFont val="新細明體"/>
        <family val="1"/>
        <charset val="136"/>
      </rPr>
      <t>父，</t>
    </r>
    <r>
      <rPr>
        <sz val="12"/>
        <color theme="1"/>
        <rFont val="Calibri"/>
        <family val="2"/>
      </rPr>
      <t>T1862)</t>
    </r>
  </si>
  <si>
    <r>
      <rPr>
        <sz val="12"/>
        <color theme="1"/>
        <rFont val="新細明體"/>
        <family val="1"/>
        <charset val="136"/>
      </rPr>
      <t>墓誌「宋故中大夫致仕韓公墓誌銘」、「宋故贈平陽郡君文氏墓誌銘」</t>
    </r>
    <r>
      <rPr>
        <sz val="12"/>
        <color theme="1"/>
        <rFont val="Calibri"/>
        <family val="2"/>
      </rPr>
      <t>2</t>
    </r>
  </si>
  <si>
    <r>
      <rPr>
        <sz val="12"/>
        <color theme="1"/>
        <rFont val="新細明體"/>
        <family val="1"/>
        <charset val="136"/>
      </rPr>
      <t>中大夫、贈平陽郡君</t>
    </r>
  </si>
  <si>
    <r>
      <rPr>
        <sz val="12"/>
        <color theme="1"/>
        <rFont val="新細明體"/>
        <family val="1"/>
        <charset val="136"/>
      </rPr>
      <t>河南省文物局，《安陽韓琦家族墓地》，北京：科學出版社，</t>
    </r>
    <r>
      <rPr>
        <sz val="12"/>
        <color theme="1"/>
        <rFont val="Calibri"/>
        <family val="2"/>
      </rPr>
      <t>2012</t>
    </r>
    <r>
      <rPr>
        <sz val="12"/>
        <color theme="1"/>
        <rFont val="新細明體"/>
        <family val="1"/>
        <charset val="136"/>
      </rPr>
      <t>。</t>
    </r>
  </si>
  <si>
    <r>
      <rPr>
        <sz val="12"/>
        <color theme="1"/>
        <rFont val="新細明體"/>
        <family val="1"/>
        <charset val="136"/>
      </rPr>
      <t>河南省安陽市殷都區皇甫屯村西地韓琦家族墓地</t>
    </r>
    <r>
      <rPr>
        <sz val="12"/>
        <color theme="1"/>
        <rFont val="Calibri"/>
        <family val="2"/>
      </rPr>
      <t>M7</t>
    </r>
  </si>
  <si>
    <r>
      <rPr>
        <sz val="12"/>
        <color theme="1"/>
        <rFont val="新細明體"/>
        <family val="1"/>
        <charset val="136"/>
      </rPr>
      <t>葬於政和九年</t>
    </r>
  </si>
  <si>
    <r>
      <rPr>
        <sz val="12"/>
        <color theme="1"/>
        <rFont val="新細明體"/>
        <family val="1"/>
        <charset val="136"/>
      </rPr>
      <t>韓粹彥、陳氏</t>
    </r>
  </si>
  <si>
    <r>
      <t>1065-1118(</t>
    </r>
    <r>
      <rPr>
        <sz val="12"/>
        <color theme="1"/>
        <rFont val="新細明體"/>
        <family val="1"/>
        <charset val="136"/>
      </rPr>
      <t>韓粹彥</t>
    </r>
    <r>
      <rPr>
        <sz val="12"/>
        <color theme="1"/>
        <rFont val="Calibri"/>
        <family val="2"/>
      </rPr>
      <t>)</t>
    </r>
  </si>
  <si>
    <r>
      <rPr>
        <sz val="12"/>
        <color theme="1"/>
        <rFont val="新細明體"/>
        <family val="1"/>
        <charset val="136"/>
      </rPr>
      <t>韓琦家族墓地，韓琦</t>
    </r>
    <r>
      <rPr>
        <sz val="12"/>
        <color theme="1"/>
        <rFont val="Calibri"/>
        <family val="2"/>
      </rPr>
      <t>(</t>
    </r>
    <r>
      <rPr>
        <sz val="12"/>
        <color theme="1"/>
        <rFont val="新細明體"/>
        <family val="1"/>
        <charset val="136"/>
      </rPr>
      <t>父，</t>
    </r>
    <r>
      <rPr>
        <sz val="12"/>
        <color theme="1"/>
        <rFont val="Calibri"/>
        <family val="2"/>
      </rPr>
      <t>T1860)</t>
    </r>
  </si>
  <si>
    <r>
      <rPr>
        <sz val="12"/>
        <color theme="1"/>
        <rFont val="新細明體"/>
        <family val="1"/>
        <charset val="136"/>
      </rPr>
      <t>青石墓誌「</t>
    </r>
    <r>
      <rPr>
        <sz val="12"/>
        <color theme="1"/>
        <rFont val="Calibri"/>
        <family val="2"/>
      </rPr>
      <t>☐☐</t>
    </r>
    <r>
      <rPr>
        <sz val="12"/>
        <color theme="1"/>
        <rFont val="新細明體"/>
        <family val="1"/>
        <charset val="136"/>
      </rPr>
      <t>龍圖閣學士宣奉大夫中山府路安撫使馬步軍都總管兼知定武軍府事提舉本府學事及管內勸農使開封縣開國子食邑六百戶贈特進資政殿</t>
    </r>
    <r>
      <rPr>
        <sz val="12"/>
        <color theme="1"/>
        <rFont val="Calibri"/>
        <family val="2"/>
      </rPr>
      <t>☐</t>
    </r>
    <r>
      <rPr>
        <sz val="12"/>
        <color theme="1"/>
        <rFont val="新細明體"/>
        <family val="1"/>
        <charset val="136"/>
      </rPr>
      <t>士謚忠惠韓公墓誌銘」</t>
    </r>
    <r>
      <rPr>
        <sz val="12"/>
        <color theme="1"/>
        <rFont val="Calibri"/>
        <family val="2"/>
      </rPr>
      <t>1</t>
    </r>
    <r>
      <rPr>
        <sz val="12"/>
        <color theme="1"/>
        <rFont val="新細明體"/>
        <family val="1"/>
        <charset val="136"/>
      </rPr>
      <t>、墓誌並蓋</t>
    </r>
    <r>
      <rPr>
        <sz val="12"/>
        <color theme="1"/>
        <rFont val="Calibri"/>
        <family val="2"/>
      </rPr>
      <t>1(</t>
    </r>
    <r>
      <rPr>
        <sz val="12"/>
        <color theme="1"/>
        <rFont val="新細明體"/>
        <family val="1"/>
        <charset val="136"/>
      </rPr>
      <t>破損嚴重</t>
    </r>
    <r>
      <rPr>
        <sz val="12"/>
        <color theme="1"/>
        <rFont val="Calibri"/>
        <family val="2"/>
      </rPr>
      <t>)</t>
    </r>
  </si>
  <si>
    <r>
      <rPr>
        <sz val="12"/>
        <color theme="1"/>
        <rFont val="新細明體"/>
        <family val="1"/>
        <charset val="136"/>
      </rPr>
      <t>龍圖閣學士宣奉大夫中山府路安撫使馬步軍都總管兼知定武軍府事提舉本府學事及管內勸農使開封縣開國子食邑六百戶贈特進資政殿</t>
    </r>
    <r>
      <rPr>
        <sz val="12"/>
        <color theme="1"/>
        <rFont val="Calibri"/>
        <family val="2"/>
      </rPr>
      <t>☐</t>
    </r>
    <r>
      <rPr>
        <sz val="12"/>
        <color theme="1"/>
        <rFont val="新細明體"/>
        <family val="1"/>
        <charset val="136"/>
      </rPr>
      <t>士</t>
    </r>
    <r>
      <rPr>
        <sz val="12"/>
        <color theme="1"/>
        <rFont val="Calibri"/>
        <family val="2"/>
      </rPr>
      <t>(</t>
    </r>
    <r>
      <rPr>
        <sz val="12"/>
        <color theme="1"/>
        <rFont val="新細明體"/>
        <family val="1"/>
        <charset val="136"/>
      </rPr>
      <t>韓粹彥</t>
    </r>
    <r>
      <rPr>
        <sz val="12"/>
        <color theme="1"/>
        <rFont val="Calibri"/>
        <family val="2"/>
      </rPr>
      <t>)</t>
    </r>
  </si>
  <si>
    <r>
      <rPr>
        <sz val="12"/>
        <color theme="1"/>
        <rFont val="新細明體"/>
        <family val="1"/>
        <charset val="136"/>
      </rPr>
      <t>河南省安陽市殷都區皇甫屯村西地韓琦家族墓地</t>
    </r>
    <r>
      <rPr>
        <sz val="12"/>
        <color theme="1"/>
        <rFont val="Calibri"/>
        <family val="2"/>
      </rPr>
      <t>M8</t>
    </r>
  </si>
  <si>
    <r>
      <rPr>
        <sz val="12"/>
        <color theme="1"/>
        <rFont val="新細明體"/>
        <family val="1"/>
        <charset val="136"/>
      </rPr>
      <t>葬於重和元年</t>
    </r>
  </si>
  <si>
    <r>
      <rPr>
        <sz val="12"/>
        <color theme="1"/>
        <rFont val="新細明體"/>
        <family val="1"/>
        <charset val="136"/>
      </rPr>
      <t>韓純彥、孫氏</t>
    </r>
  </si>
  <si>
    <r>
      <t>?-1118(</t>
    </r>
    <r>
      <rPr>
        <sz val="12"/>
        <color theme="1"/>
        <rFont val="新細明體"/>
        <family val="1"/>
        <charset val="136"/>
      </rPr>
      <t>孫氏</t>
    </r>
    <r>
      <rPr>
        <sz val="12"/>
        <color theme="1"/>
        <rFont val="Calibri"/>
        <family val="2"/>
      </rPr>
      <t>)</t>
    </r>
  </si>
  <si>
    <r>
      <rPr>
        <sz val="12"/>
        <color theme="1"/>
        <rFont val="新細明體"/>
        <family val="1"/>
        <charset val="136"/>
      </rPr>
      <t>墓誌「宋故令人孫氏墓誌銘」</t>
    </r>
    <r>
      <rPr>
        <sz val="12"/>
        <color theme="1"/>
        <rFont val="Calibri"/>
        <family val="2"/>
      </rPr>
      <t>1</t>
    </r>
  </si>
  <si>
    <r>
      <rPr>
        <sz val="12"/>
        <color theme="1"/>
        <rFont val="新細明體"/>
        <family val="1"/>
        <charset val="136"/>
      </rPr>
      <t>令人</t>
    </r>
  </si>
  <si>
    <r>
      <rPr>
        <sz val="12"/>
        <color theme="1"/>
        <rFont val="新細明體"/>
        <family val="1"/>
        <charset val="136"/>
      </rPr>
      <t>陜西省西安市西郊熱電廠基建工地</t>
    </r>
    <r>
      <rPr>
        <sz val="12"/>
        <color theme="1"/>
        <rFont val="Calibri"/>
        <family val="2"/>
      </rPr>
      <t>M2</t>
    </r>
  </si>
  <si>
    <r>
      <rPr>
        <sz val="12"/>
        <color theme="1"/>
        <rFont val="新細明體"/>
        <family val="1"/>
        <charset val="136"/>
      </rPr>
      <t>葬於仁宗景祐元年</t>
    </r>
  </si>
  <si>
    <r>
      <rPr>
        <sz val="12"/>
        <color theme="1"/>
        <rFont val="新細明體"/>
        <family val="1"/>
        <charset val="136"/>
      </rPr>
      <t>淳于廣</t>
    </r>
  </si>
  <si>
    <t>942-1034 (83)</t>
  </si>
  <si>
    <r>
      <rPr>
        <sz val="12"/>
        <color theme="1"/>
        <rFont val="新細明體"/>
        <family val="1"/>
        <charset val="136"/>
      </rPr>
      <t>墓誌「大宋故太中大夫光祿少卿致仕上柱國會稽縣開國伯食邑玖佰戶賜紫金魚袋淳于府君墓誌銘并序」</t>
    </r>
    <r>
      <rPr>
        <sz val="12"/>
        <color theme="1"/>
        <rFont val="Calibri"/>
        <family val="2"/>
      </rPr>
      <t>1</t>
    </r>
  </si>
  <si>
    <r>
      <rPr>
        <sz val="12"/>
        <color theme="1"/>
        <rFont val="新細明體"/>
        <family val="1"/>
        <charset val="136"/>
      </rPr>
      <t>太中大夫光祿少卿致仕上柱國會稽縣開國伯食邑九百戶賜紫金魚袋</t>
    </r>
  </si>
  <si>
    <r>
      <rPr>
        <sz val="12"/>
        <color theme="1"/>
        <rFont val="新細明體"/>
        <family val="1"/>
        <charset val="136"/>
      </rPr>
      <t>西安市文物管理處，〈西安西郊熱電廠基建工地清理三座宋墓〉，《考古與文物》，</t>
    </r>
    <r>
      <rPr>
        <sz val="12"/>
        <color theme="1"/>
        <rFont val="Calibri"/>
        <family val="2"/>
      </rPr>
      <t>1992</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64-72</t>
    </r>
    <r>
      <rPr>
        <sz val="12"/>
        <color theme="1"/>
        <rFont val="新細明體"/>
        <family val="1"/>
        <charset val="136"/>
      </rPr>
      <t>。</t>
    </r>
  </si>
  <si>
    <r>
      <rPr>
        <sz val="12"/>
        <color theme="1"/>
        <rFont val="新細明體"/>
        <family val="1"/>
        <charset val="136"/>
      </rPr>
      <t>陜西省西安市長安區郭杜鎮茅坡村南</t>
    </r>
    <r>
      <rPr>
        <sz val="12"/>
        <color theme="1"/>
        <rFont val="Calibri"/>
        <family val="2"/>
      </rPr>
      <t>M1</t>
    </r>
  </si>
  <si>
    <r>
      <rPr>
        <sz val="12"/>
        <color theme="1"/>
        <rFont val="新細明體"/>
        <family val="1"/>
        <charset val="136"/>
      </rPr>
      <t>葬於真宗天禧三年</t>
    </r>
  </si>
  <si>
    <r>
      <rPr>
        <sz val="12"/>
        <color theme="1"/>
        <rFont val="新細明體"/>
        <family val="1"/>
        <charset val="136"/>
      </rPr>
      <t>李保樞、竇氏</t>
    </r>
  </si>
  <si>
    <r>
      <t>926-978(53)(</t>
    </r>
    <r>
      <rPr>
        <sz val="12"/>
        <color theme="1"/>
        <rFont val="新細明體"/>
        <family val="1"/>
        <charset val="136"/>
      </rPr>
      <t>李保樞</t>
    </r>
    <r>
      <rPr>
        <sz val="12"/>
        <color theme="1"/>
        <rFont val="Calibri"/>
        <family val="2"/>
      </rPr>
      <t>)</t>
    </r>
    <r>
      <rPr>
        <sz val="12"/>
        <color theme="1"/>
        <rFont val="新細明體"/>
        <family val="1"/>
        <charset val="136"/>
      </rPr>
      <t>、</t>
    </r>
    <r>
      <rPr>
        <sz val="12"/>
        <color theme="1"/>
        <rFont val="Calibri"/>
        <family val="2"/>
      </rPr>
      <t>933-1019(87)(</t>
    </r>
    <r>
      <rPr>
        <sz val="12"/>
        <color theme="1"/>
        <rFont val="新細明體"/>
        <family val="1"/>
        <charset val="136"/>
      </rPr>
      <t>竇氏</t>
    </r>
    <r>
      <rPr>
        <sz val="12"/>
        <color theme="1"/>
        <rFont val="Calibri"/>
        <family val="2"/>
      </rPr>
      <t>)</t>
    </r>
  </si>
  <si>
    <r>
      <rPr>
        <sz val="12"/>
        <color theme="1"/>
        <rFont val="新細明體"/>
        <family val="1"/>
        <charset val="136"/>
      </rPr>
      <t>李璹</t>
    </r>
    <r>
      <rPr>
        <sz val="12"/>
        <color theme="1"/>
        <rFont val="Calibri"/>
        <family val="2"/>
      </rPr>
      <t>(</t>
    </r>
    <r>
      <rPr>
        <sz val="12"/>
        <color theme="1"/>
        <rFont val="新細明體"/>
        <family val="1"/>
        <charset val="136"/>
      </rPr>
      <t>子，</t>
    </r>
    <r>
      <rPr>
        <sz val="12"/>
        <color theme="1"/>
        <rFont val="Calibri"/>
        <family val="2"/>
      </rPr>
      <t>T1954)</t>
    </r>
    <r>
      <rPr>
        <sz val="12"/>
        <color theme="1"/>
        <rFont val="新細明體"/>
        <family val="1"/>
        <charset val="136"/>
      </rPr>
      <t>、宋氏</t>
    </r>
    <r>
      <rPr>
        <sz val="12"/>
        <color theme="1"/>
        <rFont val="Calibri"/>
        <family val="2"/>
      </rPr>
      <t>(</t>
    </r>
    <r>
      <rPr>
        <sz val="12"/>
        <color theme="1"/>
        <rFont val="新細明體"/>
        <family val="1"/>
        <charset val="136"/>
      </rPr>
      <t>孫婦，</t>
    </r>
    <r>
      <rPr>
        <sz val="12"/>
        <color theme="1"/>
        <rFont val="Calibri"/>
        <family val="2"/>
      </rPr>
      <t>T1955)</t>
    </r>
  </si>
  <si>
    <r>
      <rPr>
        <sz val="12"/>
        <color theme="1"/>
        <rFont val="新細明體"/>
        <family val="1"/>
        <charset val="136"/>
      </rPr>
      <t>石墓碑「故贈尚書虞部員外郎李府君并河南縣太君竇氏</t>
    </r>
    <r>
      <rPr>
        <sz val="12"/>
        <color theme="1"/>
        <rFont val="Calibri"/>
        <family val="2"/>
      </rPr>
      <t>…</t>
    </r>
    <r>
      <rPr>
        <sz val="12"/>
        <color theme="1"/>
        <rFont val="新細明體"/>
        <family val="1"/>
        <charset val="136"/>
      </rPr>
      <t>」</t>
    </r>
    <r>
      <rPr>
        <sz val="12"/>
        <color theme="1"/>
        <rFont val="Calibri"/>
        <family val="2"/>
      </rPr>
      <t>1</t>
    </r>
    <r>
      <rPr>
        <sz val="12"/>
        <color theme="1"/>
        <rFont val="新細明體"/>
        <family val="1"/>
        <charset val="136"/>
      </rPr>
      <t>、墓誌並蓋「大宋故李虞部墓誌銘」</t>
    </r>
    <r>
      <rPr>
        <sz val="12"/>
        <color theme="1"/>
        <rFont val="Calibri"/>
        <family val="2"/>
      </rPr>
      <t>1</t>
    </r>
  </si>
  <si>
    <r>
      <rPr>
        <sz val="12"/>
        <color theme="1"/>
        <rFont val="新細明體"/>
        <family val="1"/>
        <charset val="136"/>
      </rPr>
      <t>贈尚書虞部員外郎</t>
    </r>
  </si>
  <si>
    <r>
      <rPr>
        <sz val="12"/>
        <color theme="1"/>
        <rFont val="新細明體"/>
        <family val="1"/>
        <charset val="136"/>
      </rPr>
      <t>西安市文物保護考古所，〈西安長安區郭杜鎮清理的三座宋代李唐王朝後裔家族墓〉，《文物》，</t>
    </r>
    <r>
      <rPr>
        <sz val="12"/>
        <color theme="1"/>
        <rFont val="Calibri"/>
        <family val="2"/>
      </rPr>
      <t>2008</t>
    </r>
    <r>
      <rPr>
        <sz val="12"/>
        <color theme="1"/>
        <rFont val="新細明體"/>
        <family val="1"/>
        <charset val="136"/>
      </rPr>
      <t>年</t>
    </r>
    <r>
      <rPr>
        <sz val="12"/>
        <color theme="1"/>
        <rFont val="Calibri"/>
        <family val="2"/>
      </rPr>
      <t>6</t>
    </r>
    <r>
      <rPr>
        <sz val="12"/>
        <color theme="1"/>
        <rFont val="新細明體"/>
        <family val="1"/>
        <charset val="136"/>
      </rPr>
      <t>期，頁</t>
    </r>
    <r>
      <rPr>
        <sz val="12"/>
        <color theme="1"/>
        <rFont val="Calibri"/>
        <family val="2"/>
      </rPr>
      <t>36-53</t>
    </r>
    <r>
      <rPr>
        <sz val="12"/>
        <color theme="1"/>
        <rFont val="新細明體"/>
        <family val="1"/>
        <charset val="136"/>
      </rPr>
      <t>。</t>
    </r>
  </si>
  <si>
    <r>
      <rPr>
        <sz val="12"/>
        <color theme="1"/>
        <rFont val="新細明體"/>
        <family val="1"/>
        <charset val="136"/>
      </rPr>
      <t>陜西省西安市長安區郭杜鎮茅坡村南</t>
    </r>
    <r>
      <rPr>
        <sz val="12"/>
        <color theme="1"/>
        <rFont val="Calibri"/>
        <family val="2"/>
      </rPr>
      <t>M2</t>
    </r>
  </si>
  <si>
    <r>
      <rPr>
        <sz val="12"/>
        <color theme="1"/>
        <rFont val="新細明體"/>
        <family val="1"/>
        <charset val="136"/>
      </rPr>
      <t>葬於仁宗天聖七年</t>
    </r>
  </si>
  <si>
    <r>
      <rPr>
        <sz val="12"/>
        <color theme="1"/>
        <rFont val="新細明體"/>
        <family val="1"/>
        <charset val="136"/>
      </rPr>
      <t>李璹</t>
    </r>
  </si>
  <si>
    <t>968-1023(61)</t>
  </si>
  <si>
    <r>
      <rPr>
        <sz val="12"/>
        <color theme="1"/>
        <rFont val="新細明體"/>
        <family val="1"/>
        <charset val="136"/>
      </rPr>
      <t>李保樞</t>
    </r>
    <r>
      <rPr>
        <sz val="12"/>
        <color theme="1"/>
        <rFont val="Calibri"/>
        <family val="2"/>
      </rPr>
      <t>(</t>
    </r>
    <r>
      <rPr>
        <sz val="12"/>
        <color theme="1"/>
        <rFont val="新細明體"/>
        <family val="1"/>
        <charset val="136"/>
      </rPr>
      <t>父，</t>
    </r>
    <r>
      <rPr>
        <sz val="12"/>
        <color theme="1"/>
        <rFont val="Calibri"/>
        <family val="2"/>
      </rPr>
      <t>T1953)</t>
    </r>
    <r>
      <rPr>
        <sz val="12"/>
        <color theme="1"/>
        <rFont val="新細明體"/>
        <family val="1"/>
        <charset val="136"/>
      </rPr>
      <t>、宋氏</t>
    </r>
    <r>
      <rPr>
        <sz val="12"/>
        <color theme="1"/>
        <rFont val="Calibri"/>
        <family val="2"/>
      </rPr>
      <t>(</t>
    </r>
    <r>
      <rPr>
        <sz val="12"/>
        <color theme="1"/>
        <rFont val="新細明體"/>
        <family val="1"/>
        <charset val="136"/>
      </rPr>
      <t>子婦，</t>
    </r>
    <r>
      <rPr>
        <sz val="12"/>
        <color theme="1"/>
        <rFont val="Calibri"/>
        <family val="2"/>
      </rPr>
      <t>T1955)</t>
    </r>
  </si>
  <si>
    <r>
      <rPr>
        <sz val="12"/>
        <color theme="1"/>
        <rFont val="新細明體"/>
        <family val="1"/>
        <charset val="136"/>
      </rPr>
      <t>墓誌並蓋「大宋故屯田郎中李公墓誌銘」</t>
    </r>
    <r>
      <rPr>
        <sz val="12"/>
        <color theme="1"/>
        <rFont val="Calibri"/>
        <family val="2"/>
      </rPr>
      <t>1</t>
    </r>
  </si>
  <si>
    <r>
      <rPr>
        <sz val="12"/>
        <color theme="1"/>
        <rFont val="新細明體"/>
        <family val="1"/>
        <charset val="136"/>
      </rPr>
      <t>散朝大夫尚書屯田郎中上柱國賜緋魚袋</t>
    </r>
  </si>
  <si>
    <r>
      <rPr>
        <sz val="12"/>
        <color theme="1"/>
        <rFont val="新細明體"/>
        <family val="1"/>
        <charset val="136"/>
      </rPr>
      <t>陜西省西安市長安區郭杜鎮茅坡村南</t>
    </r>
    <r>
      <rPr>
        <sz val="12"/>
        <color theme="1"/>
        <rFont val="Calibri"/>
        <family val="2"/>
      </rPr>
      <t>M3</t>
    </r>
  </si>
  <si>
    <r>
      <rPr>
        <sz val="12"/>
        <color theme="1"/>
        <rFont val="新細明體"/>
        <family val="1"/>
        <charset val="136"/>
      </rPr>
      <t>葬於哲宗元祐元年</t>
    </r>
  </si>
  <si>
    <r>
      <rPr>
        <sz val="12"/>
        <color theme="1"/>
        <rFont val="新細明體"/>
        <family val="1"/>
        <charset val="136"/>
      </rPr>
      <t>宋氏</t>
    </r>
  </si>
  <si>
    <t>1007-1076(70)</t>
  </si>
  <si>
    <r>
      <rPr>
        <sz val="12"/>
        <color theme="1"/>
        <rFont val="新細明體"/>
        <family val="1"/>
        <charset val="136"/>
      </rPr>
      <t>李保樞</t>
    </r>
    <r>
      <rPr>
        <sz val="12"/>
        <color theme="1"/>
        <rFont val="Calibri"/>
        <family val="2"/>
      </rPr>
      <t>(</t>
    </r>
    <r>
      <rPr>
        <sz val="12"/>
        <color theme="1"/>
        <rFont val="新細明體"/>
        <family val="1"/>
        <charset val="136"/>
      </rPr>
      <t>夫祖，</t>
    </r>
    <r>
      <rPr>
        <sz val="12"/>
        <color theme="1"/>
        <rFont val="Calibri"/>
        <family val="2"/>
      </rPr>
      <t>T1953)</t>
    </r>
    <r>
      <rPr>
        <sz val="12"/>
        <color theme="1"/>
        <rFont val="新細明體"/>
        <family val="1"/>
        <charset val="136"/>
      </rPr>
      <t>、李璹</t>
    </r>
    <r>
      <rPr>
        <sz val="12"/>
        <color theme="1"/>
        <rFont val="Calibri"/>
        <family val="2"/>
      </rPr>
      <t>(</t>
    </r>
    <r>
      <rPr>
        <sz val="12"/>
        <color theme="1"/>
        <rFont val="新細明體"/>
        <family val="1"/>
        <charset val="136"/>
      </rPr>
      <t>夫父，</t>
    </r>
    <r>
      <rPr>
        <sz val="12"/>
        <color theme="1"/>
        <rFont val="Calibri"/>
        <family val="2"/>
      </rPr>
      <t>T1954)</t>
    </r>
  </si>
  <si>
    <r>
      <rPr>
        <sz val="12"/>
        <color theme="1"/>
        <rFont val="新細明體"/>
        <family val="1"/>
        <charset val="136"/>
      </rPr>
      <t>墓誌「宋故宋夫人墓誌銘」</t>
    </r>
    <r>
      <rPr>
        <sz val="12"/>
        <color theme="1"/>
        <rFont val="Calibri"/>
        <family val="2"/>
      </rPr>
      <t>1</t>
    </r>
  </si>
  <si>
    <r>
      <rPr>
        <sz val="12"/>
        <color theme="1"/>
        <rFont val="新細明體"/>
        <family val="1"/>
        <charset val="136"/>
      </rPr>
      <t>陜西省榆林市府谷縣西南十五公里的傅家墕村</t>
    </r>
  </si>
  <si>
    <r>
      <rPr>
        <sz val="12"/>
        <color theme="1"/>
        <rFont val="新細明體"/>
        <family val="1"/>
        <charset val="136"/>
      </rPr>
      <t>葬於徽宗政和元年</t>
    </r>
  </si>
  <si>
    <t>999-1072(74)</t>
  </si>
  <si>
    <r>
      <rPr>
        <sz val="12"/>
        <color theme="1"/>
        <rFont val="新細明體"/>
        <family val="1"/>
        <charset val="136"/>
      </rPr>
      <t>墓誌「宋故福清縣太君李夫人墓誌銘并序」</t>
    </r>
    <r>
      <rPr>
        <sz val="12"/>
        <color theme="1"/>
        <rFont val="Calibri"/>
        <family val="2"/>
      </rPr>
      <t>1</t>
    </r>
  </si>
  <si>
    <r>
      <rPr>
        <sz val="12"/>
        <color theme="1"/>
        <rFont val="新細明體"/>
        <family val="1"/>
        <charset val="136"/>
      </rPr>
      <t>福清縣太君</t>
    </r>
  </si>
  <si>
    <r>
      <rPr>
        <sz val="12"/>
        <color theme="1"/>
        <rFont val="新細明體"/>
        <family val="1"/>
        <charset val="136"/>
      </rPr>
      <t>應新，〈陝西府谷縣出土北宋《李夫人墓誌》〉，《文物》，</t>
    </r>
    <r>
      <rPr>
        <sz val="12"/>
        <color theme="1"/>
        <rFont val="Calibri"/>
        <family val="2"/>
      </rPr>
      <t>1978</t>
    </r>
    <r>
      <rPr>
        <sz val="12"/>
        <color theme="1"/>
        <rFont val="新細明體"/>
        <family val="1"/>
        <charset val="136"/>
      </rPr>
      <t>年</t>
    </r>
    <r>
      <rPr>
        <sz val="12"/>
        <color theme="1"/>
        <rFont val="Calibri"/>
        <family val="2"/>
      </rPr>
      <t>12</t>
    </r>
    <r>
      <rPr>
        <sz val="12"/>
        <color theme="1"/>
        <rFont val="新細明體"/>
        <family val="1"/>
        <charset val="136"/>
      </rPr>
      <t>期，頁</t>
    </r>
    <r>
      <rPr>
        <sz val="12"/>
        <color theme="1"/>
        <rFont val="Calibri"/>
        <family val="2"/>
      </rPr>
      <t>90-92</t>
    </r>
    <r>
      <rPr>
        <sz val="12"/>
        <color theme="1"/>
        <rFont val="新細明體"/>
        <family val="1"/>
        <charset val="136"/>
      </rPr>
      <t>。</t>
    </r>
  </si>
  <si>
    <r>
      <rPr>
        <sz val="12"/>
        <color theme="1"/>
        <rFont val="新細明體"/>
        <family val="1"/>
        <charset val="136"/>
      </rPr>
      <t>陝西省藍田縣五里頭村呂氏家族墓</t>
    </r>
    <r>
      <rPr>
        <sz val="12"/>
        <color theme="1"/>
        <rFont val="Calibri"/>
        <family val="2"/>
      </rPr>
      <t>M1</t>
    </r>
  </si>
  <si>
    <r>
      <rPr>
        <sz val="12"/>
        <color theme="1"/>
        <rFont val="新細明體"/>
        <family val="1"/>
        <charset val="136"/>
      </rPr>
      <t>葬於大觀四年</t>
    </r>
    <r>
      <rPr>
        <sz val="12"/>
        <color theme="1"/>
        <rFont val="Calibri"/>
        <family val="2"/>
      </rPr>
      <t>(</t>
    </r>
    <r>
      <rPr>
        <sz val="12"/>
        <color theme="1"/>
        <rFont val="新細明體"/>
        <family val="1"/>
        <charset val="136"/>
      </rPr>
      <t>呂大雅</t>
    </r>
    <r>
      <rPr>
        <sz val="12"/>
        <color theme="1"/>
        <rFont val="Calibri"/>
        <family val="2"/>
      </rPr>
      <t>)</t>
    </r>
    <r>
      <rPr>
        <sz val="12"/>
        <color theme="1"/>
        <rFont val="新細明體"/>
        <family val="1"/>
        <charset val="136"/>
      </rPr>
      <t>、葬於元祐八年</t>
    </r>
    <r>
      <rPr>
        <sz val="12"/>
        <color theme="1"/>
        <rFont val="Calibri"/>
        <family val="2"/>
      </rPr>
      <t>(</t>
    </r>
    <r>
      <rPr>
        <sz val="12"/>
        <color theme="1"/>
        <rFont val="新細明體"/>
        <family val="1"/>
        <charset val="136"/>
      </rPr>
      <t>賈氏</t>
    </r>
    <r>
      <rPr>
        <sz val="12"/>
        <color theme="1"/>
        <rFont val="Calibri"/>
        <family val="2"/>
      </rPr>
      <t>)</t>
    </r>
  </si>
  <si>
    <t>1093; 1110</t>
  </si>
  <si>
    <r>
      <rPr>
        <sz val="12"/>
        <color theme="1"/>
        <rFont val="新細明體"/>
        <family val="1"/>
        <charset val="136"/>
      </rPr>
      <t>呂大雅</t>
    </r>
    <r>
      <rPr>
        <sz val="12"/>
        <color theme="1"/>
        <rFont val="Calibri"/>
        <family val="2"/>
      </rPr>
      <t>(</t>
    </r>
    <r>
      <rPr>
        <sz val="12"/>
        <color theme="1"/>
        <rFont val="新細明體"/>
        <family val="1"/>
        <charset val="136"/>
      </rPr>
      <t>前</t>
    </r>
    <r>
      <rPr>
        <sz val="12"/>
        <color theme="1"/>
        <rFont val="Calibri"/>
        <family val="2"/>
      </rPr>
      <t>)</t>
    </r>
    <r>
      <rPr>
        <sz val="12"/>
        <color theme="1"/>
        <rFont val="新細明體"/>
        <family val="1"/>
        <charset val="136"/>
      </rPr>
      <t>、賈氏</t>
    </r>
    <r>
      <rPr>
        <sz val="12"/>
        <color theme="1"/>
        <rFont val="Calibri"/>
        <family val="2"/>
      </rPr>
      <t>(</t>
    </r>
    <r>
      <rPr>
        <sz val="12"/>
        <color theme="1"/>
        <rFont val="新細明體"/>
        <family val="1"/>
        <charset val="136"/>
      </rPr>
      <t>後</t>
    </r>
    <r>
      <rPr>
        <sz val="12"/>
        <color theme="1"/>
        <rFont val="Calibri"/>
        <family val="2"/>
      </rPr>
      <t>)</t>
    </r>
  </si>
  <si>
    <r>
      <t>1044-1109(66)</t>
    </r>
    <r>
      <rPr>
        <sz val="12"/>
        <color theme="1"/>
        <rFont val="新細明體"/>
        <family val="1"/>
        <charset val="136"/>
      </rPr>
      <t>、</t>
    </r>
    <r>
      <rPr>
        <sz val="12"/>
        <color theme="1"/>
        <rFont val="Calibri"/>
        <family val="2"/>
      </rPr>
      <t>1051-1082(32)</t>
    </r>
  </si>
  <si>
    <r>
      <rPr>
        <sz val="12"/>
        <color theme="1"/>
        <rFont val="新細明體"/>
        <family val="1"/>
        <charset val="136"/>
      </rPr>
      <t>呂氏家族墓地、呂興伯</t>
    </r>
    <r>
      <rPr>
        <sz val="12"/>
        <color theme="1"/>
        <rFont val="Calibri"/>
        <family val="2"/>
      </rPr>
      <t>(</t>
    </r>
    <r>
      <rPr>
        <sz val="12"/>
        <color theme="1"/>
        <rFont val="新細明體"/>
        <family val="1"/>
        <charset val="136"/>
      </rPr>
      <t>次子，</t>
    </r>
    <r>
      <rPr>
        <sz val="12"/>
        <color theme="1"/>
        <rFont val="Calibri"/>
        <family val="2"/>
      </rPr>
      <t>T6080)</t>
    </r>
    <r>
      <rPr>
        <sz val="12"/>
        <color theme="1"/>
        <rFont val="新細明體"/>
        <family val="1"/>
        <charset val="136"/>
      </rPr>
      <t>、呂鄭十七</t>
    </r>
    <r>
      <rPr>
        <sz val="12"/>
        <color theme="1"/>
        <rFont val="Calibri"/>
        <family val="2"/>
      </rPr>
      <t>(</t>
    </r>
    <r>
      <rPr>
        <sz val="12"/>
        <color theme="1"/>
        <rFont val="新細明體"/>
        <family val="1"/>
        <charset val="136"/>
      </rPr>
      <t>三子，</t>
    </r>
    <r>
      <rPr>
        <sz val="12"/>
        <color theme="1"/>
        <rFont val="Calibri"/>
        <family val="2"/>
      </rPr>
      <t>T6081)</t>
    </r>
  </si>
  <si>
    <r>
      <rPr>
        <sz val="12"/>
        <color theme="1"/>
        <rFont val="新細明體"/>
        <family val="1"/>
        <charset val="136"/>
      </rPr>
      <t>青石墓誌並蓋「宋承務郎致仕呂君墓誌銘」</t>
    </r>
    <r>
      <rPr>
        <sz val="12"/>
        <color theme="1"/>
        <rFont val="Calibri"/>
        <family val="2"/>
      </rPr>
      <t>1</t>
    </r>
    <r>
      <rPr>
        <sz val="12"/>
        <color theme="1"/>
        <rFont val="新細明體"/>
        <family val="1"/>
        <charset val="136"/>
      </rPr>
      <t>、青石墓誌並蓋「宋故賈夫人墓誌銘并序」</t>
    </r>
    <r>
      <rPr>
        <sz val="12"/>
        <color theme="1"/>
        <rFont val="Calibri"/>
        <family val="2"/>
      </rPr>
      <t>1</t>
    </r>
  </si>
  <si>
    <r>
      <rPr>
        <sz val="12"/>
        <color theme="1"/>
        <rFont val="新細明體"/>
        <family val="1"/>
        <charset val="136"/>
      </rPr>
      <t>承務郎</t>
    </r>
  </si>
  <si>
    <r>
      <rPr>
        <sz val="12"/>
        <color theme="1"/>
        <rFont val="新細明體"/>
        <family val="1"/>
        <charset val="136"/>
      </rPr>
      <t>陝西省考古研究院，〈陝西藍田縣五里頭北宋呂氏家族墓地〉，《考古》，</t>
    </r>
    <r>
      <rPr>
        <sz val="12"/>
        <color theme="1"/>
        <rFont val="Calibri"/>
        <family val="2"/>
      </rPr>
      <t>2010</t>
    </r>
    <r>
      <rPr>
        <sz val="12"/>
        <color theme="1"/>
        <rFont val="新細明體"/>
        <family val="1"/>
        <charset val="136"/>
      </rPr>
      <t>年</t>
    </r>
    <r>
      <rPr>
        <sz val="12"/>
        <color theme="1"/>
        <rFont val="Calibri"/>
        <family val="2"/>
      </rPr>
      <t>8</t>
    </r>
    <r>
      <rPr>
        <sz val="12"/>
        <color theme="1"/>
        <rFont val="新細明體"/>
        <family val="1"/>
        <charset val="136"/>
      </rPr>
      <t>期，頁</t>
    </r>
    <r>
      <rPr>
        <sz val="12"/>
        <color theme="1"/>
        <rFont val="Calibri"/>
        <family val="2"/>
      </rPr>
      <t>46-52</t>
    </r>
    <r>
      <rPr>
        <sz val="12"/>
        <color theme="1"/>
        <rFont val="新細明體"/>
        <family val="1"/>
        <charset val="136"/>
      </rPr>
      <t>。</t>
    </r>
    <r>
      <rPr>
        <sz val="12"/>
        <color theme="1"/>
        <rFont val="Calibri"/>
        <family val="2"/>
      </rPr>
      <t xml:space="preserve">; </t>
    </r>
    <r>
      <rPr>
        <sz val="12"/>
        <color theme="1"/>
        <rFont val="新細明體"/>
        <family val="1"/>
        <charset val="136"/>
      </rPr>
      <t>陝西省考古研究院、西安市文物保護考古研究院、陝西歷史博物館，《藍田呂氏家族墓園》，北京：文物出版社，</t>
    </r>
    <r>
      <rPr>
        <sz val="12"/>
        <color theme="1"/>
        <rFont val="Calibri"/>
        <family val="2"/>
      </rPr>
      <t>2018</t>
    </r>
    <r>
      <rPr>
        <sz val="12"/>
        <color theme="1"/>
        <rFont val="新細明體"/>
        <family val="1"/>
        <charset val="136"/>
      </rPr>
      <t>。</t>
    </r>
  </si>
  <si>
    <r>
      <rPr>
        <sz val="12"/>
        <color theme="1"/>
        <rFont val="新細明體"/>
        <family val="1"/>
        <charset val="136"/>
      </rPr>
      <t>陝西省咸陽市淳化縣南胡同村</t>
    </r>
  </si>
  <si>
    <r>
      <rPr>
        <sz val="12"/>
        <color theme="1"/>
        <rFont val="新細明體"/>
        <family val="1"/>
        <charset val="136"/>
      </rPr>
      <t>葬於哲宗元祐四年十一月六日</t>
    </r>
  </si>
  <si>
    <r>
      <rPr>
        <sz val="12"/>
        <color theme="1"/>
        <rFont val="新細明體"/>
        <family val="1"/>
        <charset val="136"/>
      </rPr>
      <t>楊遇</t>
    </r>
  </si>
  <si>
    <t>1001-1086(86)</t>
  </si>
  <si>
    <r>
      <rPr>
        <sz val="12"/>
        <color theme="1"/>
        <rFont val="新細明體"/>
        <family val="1"/>
        <charset val="136"/>
      </rPr>
      <t>墓誌磚</t>
    </r>
    <r>
      <rPr>
        <sz val="12"/>
        <color theme="1"/>
        <rFont val="Calibri"/>
        <family val="2"/>
      </rPr>
      <t>1(</t>
    </r>
    <r>
      <rPr>
        <sz val="12"/>
        <color theme="1"/>
        <rFont val="新細明體"/>
        <family val="1"/>
        <charset val="136"/>
      </rPr>
      <t>無題</t>
    </r>
    <r>
      <rPr>
        <sz val="12"/>
        <color theme="1"/>
        <rFont val="Calibri"/>
        <family val="2"/>
      </rPr>
      <t>)</t>
    </r>
  </si>
  <si>
    <r>
      <rPr>
        <sz val="12"/>
        <color theme="1"/>
        <rFont val="新細明體"/>
        <family val="1"/>
        <charset val="136"/>
      </rPr>
      <t>姚生民，〈淳化縣出土北宋磚刻墓志〉，《文博》，</t>
    </r>
    <r>
      <rPr>
        <sz val="12"/>
        <color theme="1"/>
        <rFont val="Calibri"/>
        <family val="2"/>
      </rPr>
      <t>1993</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68-69</t>
    </r>
    <r>
      <rPr>
        <sz val="12"/>
        <color theme="1"/>
        <rFont val="新細明體"/>
        <family val="1"/>
        <charset val="136"/>
      </rPr>
      <t>。</t>
    </r>
  </si>
  <si>
    <r>
      <rPr>
        <sz val="12"/>
        <color theme="1"/>
        <rFont val="新細明體"/>
        <family val="1"/>
        <charset val="136"/>
      </rPr>
      <t>陝西省西安石油學院南門外</t>
    </r>
  </si>
  <si>
    <r>
      <rPr>
        <sz val="12"/>
        <color theme="1"/>
        <rFont val="新細明體"/>
        <family val="1"/>
        <charset val="136"/>
      </rPr>
      <t>葬於元豐元年十一月十四日</t>
    </r>
  </si>
  <si>
    <r>
      <rPr>
        <sz val="12"/>
        <color theme="1"/>
        <rFont val="新細明體"/>
        <family val="1"/>
        <charset val="136"/>
      </rPr>
      <t>王奕、范氏</t>
    </r>
  </si>
  <si>
    <r>
      <t>1010-1068(59)</t>
    </r>
    <r>
      <rPr>
        <sz val="12"/>
        <color theme="1"/>
        <rFont val="新細明體"/>
        <family val="1"/>
        <charset val="136"/>
      </rPr>
      <t>、</t>
    </r>
    <r>
      <rPr>
        <sz val="12"/>
        <color theme="1"/>
        <rFont val="Calibri"/>
        <family val="2"/>
      </rPr>
      <t>1009-1069(61)</t>
    </r>
  </si>
  <si>
    <r>
      <rPr>
        <sz val="12"/>
        <color theme="1"/>
        <rFont val="新細明體"/>
        <family val="1"/>
        <charset val="136"/>
      </rPr>
      <t>青石墓誌「宋故都官郎中王公墓誌之銘」</t>
    </r>
    <r>
      <rPr>
        <sz val="12"/>
        <color theme="1"/>
        <rFont val="Calibri"/>
        <family val="2"/>
      </rPr>
      <t>1</t>
    </r>
    <r>
      <rPr>
        <sz val="12"/>
        <color theme="1"/>
        <rFont val="新細明體"/>
        <family val="1"/>
        <charset val="136"/>
      </rPr>
      <t>、墓誌並蓋「宋故壽安縣君范氏墓誌之銘」</t>
    </r>
    <r>
      <rPr>
        <sz val="12"/>
        <color theme="1"/>
        <rFont val="Calibri"/>
        <family val="2"/>
      </rPr>
      <t>1</t>
    </r>
  </si>
  <si>
    <r>
      <rPr>
        <sz val="12"/>
        <color theme="1"/>
        <rFont val="新細明體"/>
        <family val="1"/>
        <charset val="136"/>
      </rPr>
      <t>都官郎中、壽安縣君</t>
    </r>
  </si>
  <si>
    <r>
      <rPr>
        <sz val="12"/>
        <color theme="1"/>
        <rFont val="新細明體"/>
        <family val="1"/>
        <charset val="136"/>
      </rPr>
      <t>張全民，〈北宋王奕夫婦墓誌讀考〉，《文博》，</t>
    </r>
    <r>
      <rPr>
        <sz val="12"/>
        <color theme="1"/>
        <rFont val="Calibri"/>
        <family val="2"/>
      </rPr>
      <t>1998</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82-86</t>
    </r>
    <r>
      <rPr>
        <sz val="12"/>
        <color theme="1"/>
        <rFont val="新細明體"/>
        <family val="1"/>
        <charset val="136"/>
      </rPr>
      <t>。</t>
    </r>
  </si>
  <si>
    <r>
      <rPr>
        <sz val="12"/>
        <color theme="1"/>
        <rFont val="新細明體"/>
        <family val="1"/>
        <charset val="136"/>
      </rPr>
      <t>陝西省咸陽西郊古渡鄉道北基建工地</t>
    </r>
  </si>
  <si>
    <r>
      <rPr>
        <sz val="12"/>
        <color theme="1"/>
        <rFont val="新細明體"/>
        <family val="1"/>
        <charset val="136"/>
      </rPr>
      <t>葬於元祐七年三月二日</t>
    </r>
  </si>
  <si>
    <r>
      <rPr>
        <sz val="12"/>
        <color theme="1"/>
        <rFont val="新細明體"/>
        <family val="1"/>
        <charset val="136"/>
      </rPr>
      <t>元迅</t>
    </r>
  </si>
  <si>
    <t>1033-1077(45)</t>
  </si>
  <si>
    <r>
      <rPr>
        <sz val="12"/>
        <color theme="1"/>
        <rFont val="新細明體"/>
        <family val="1"/>
        <charset val="136"/>
      </rPr>
      <t>青石墓誌並蓋「宋故元府君墓誌銘并序」</t>
    </r>
    <r>
      <rPr>
        <sz val="12"/>
        <color theme="1"/>
        <rFont val="Calibri"/>
        <family val="2"/>
      </rPr>
      <t>1</t>
    </r>
  </si>
  <si>
    <r>
      <rPr>
        <sz val="12"/>
        <color theme="1"/>
        <rFont val="新細明體"/>
        <family val="1"/>
        <charset val="136"/>
      </rPr>
      <t>王曉謀，〈北宋元迅墓志考述〉，《文博》，</t>
    </r>
    <r>
      <rPr>
        <sz val="12"/>
        <color theme="1"/>
        <rFont val="Calibri"/>
        <family val="2"/>
      </rPr>
      <t>1999</t>
    </r>
    <r>
      <rPr>
        <sz val="12"/>
        <color theme="1"/>
        <rFont val="新細明體"/>
        <family val="1"/>
        <charset val="136"/>
      </rPr>
      <t>年</t>
    </r>
    <r>
      <rPr>
        <sz val="12"/>
        <color theme="1"/>
        <rFont val="Calibri"/>
        <family val="2"/>
      </rPr>
      <t>6</t>
    </r>
    <r>
      <rPr>
        <sz val="12"/>
        <color theme="1"/>
        <rFont val="新細明體"/>
        <family val="1"/>
        <charset val="136"/>
      </rPr>
      <t>期，頁</t>
    </r>
    <r>
      <rPr>
        <sz val="12"/>
        <color theme="1"/>
        <rFont val="Calibri"/>
        <family val="2"/>
      </rPr>
      <t>72-73</t>
    </r>
    <r>
      <rPr>
        <sz val="12"/>
        <color theme="1"/>
        <rFont val="新細明體"/>
        <family val="1"/>
        <charset val="136"/>
      </rPr>
      <t>。</t>
    </r>
  </si>
  <si>
    <r>
      <rPr>
        <sz val="12"/>
        <color theme="1"/>
        <rFont val="新細明體"/>
        <family val="1"/>
        <charset val="136"/>
      </rPr>
      <t>陝西延安杜甫川馬家灣建材場</t>
    </r>
  </si>
  <si>
    <r>
      <rPr>
        <sz val="12"/>
        <color theme="1"/>
        <rFont val="新細明體"/>
        <family val="1"/>
        <charset val="136"/>
      </rPr>
      <t>卒於英宗治平四年，葬於元祐二年</t>
    </r>
  </si>
  <si>
    <r>
      <rPr>
        <sz val="12"/>
        <color theme="1"/>
        <rFont val="新細明體"/>
        <family val="1"/>
        <charset val="136"/>
      </rPr>
      <t>鄭榮</t>
    </r>
  </si>
  <si>
    <t>999-1067(69)</t>
  </si>
  <si>
    <r>
      <rPr>
        <sz val="12"/>
        <color theme="1"/>
        <rFont val="新細明體"/>
        <family val="1"/>
        <charset val="136"/>
      </rPr>
      <t>墓誌「宋故贈太子左清道率府率滎陽鄭君墓誌銘」</t>
    </r>
    <r>
      <rPr>
        <sz val="12"/>
        <color theme="1"/>
        <rFont val="Calibri"/>
        <family val="2"/>
      </rPr>
      <t>1</t>
    </r>
  </si>
  <si>
    <r>
      <rPr>
        <sz val="12"/>
        <color theme="1"/>
        <rFont val="新細明體"/>
        <family val="1"/>
        <charset val="136"/>
      </rPr>
      <t>贈太子左清道率府</t>
    </r>
  </si>
  <si>
    <r>
      <rPr>
        <sz val="12"/>
        <color theme="1"/>
        <rFont val="新細明體"/>
        <family val="1"/>
        <charset val="136"/>
      </rPr>
      <t>劉蓮芳，〈宋《鄭榮墓志》疏考〉，《文博》，</t>
    </r>
    <r>
      <rPr>
        <sz val="12"/>
        <color theme="1"/>
        <rFont val="Calibri"/>
        <family val="2"/>
      </rPr>
      <t>2010</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24-27</t>
    </r>
    <r>
      <rPr>
        <sz val="12"/>
        <color theme="1"/>
        <rFont val="新細明體"/>
        <family val="1"/>
        <charset val="136"/>
      </rPr>
      <t>。</t>
    </r>
  </si>
  <si>
    <r>
      <rPr>
        <sz val="12"/>
        <color theme="1"/>
        <rFont val="新細明體"/>
        <family val="1"/>
        <charset val="136"/>
      </rPr>
      <t>陝西省西安魚化鄉東晁村</t>
    </r>
  </si>
  <si>
    <r>
      <rPr>
        <sz val="12"/>
        <color theme="1"/>
        <rFont val="新細明體"/>
        <family val="1"/>
        <charset val="136"/>
      </rPr>
      <t>葬於元祐八年三月</t>
    </r>
  </si>
  <si>
    <r>
      <rPr>
        <sz val="12"/>
        <color theme="1"/>
        <rFont val="新細明體"/>
        <family val="1"/>
        <charset val="136"/>
      </rPr>
      <t>張守節</t>
    </r>
  </si>
  <si>
    <t>1028-1075(48)</t>
  </si>
  <si>
    <r>
      <rPr>
        <sz val="12"/>
        <color theme="1"/>
        <rFont val="新細明體"/>
        <family val="1"/>
        <charset val="136"/>
      </rPr>
      <t>墓誌「宋庄宅副使銀青光祿大夫檢校太子賓客兼御史大夫廣南西路兵馬都監騎都尉清河縣開國子食邑五百戶張公墓誌銘」</t>
    </r>
    <r>
      <rPr>
        <sz val="12"/>
        <color theme="1"/>
        <rFont val="Calibri"/>
        <family val="2"/>
      </rPr>
      <t>1</t>
    </r>
  </si>
  <si>
    <r>
      <rPr>
        <sz val="12"/>
        <color theme="1"/>
        <rFont val="新細明體"/>
        <family val="1"/>
        <charset val="136"/>
      </rPr>
      <t>庄宅副使銀青光祿大夫檢校太子賓客兼御史大夫廣南西路兵馬都監騎都尉</t>
    </r>
  </si>
  <si>
    <r>
      <rPr>
        <sz val="12"/>
        <color theme="1"/>
        <rFont val="新細明體"/>
        <family val="1"/>
        <charset val="136"/>
      </rPr>
      <t>李興華，〈西安發現北宋張守節墓志〉，《文博》，</t>
    </r>
    <r>
      <rPr>
        <sz val="12"/>
        <color theme="1"/>
        <rFont val="Calibri"/>
        <family val="2"/>
      </rPr>
      <t>1986</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94</t>
    </r>
    <r>
      <rPr>
        <sz val="12"/>
        <color theme="1"/>
        <rFont val="新細明體"/>
        <family val="1"/>
        <charset val="136"/>
      </rPr>
      <t>。</t>
    </r>
  </si>
  <si>
    <r>
      <rPr>
        <sz val="12"/>
        <color theme="1"/>
        <rFont val="新細明體"/>
        <family val="1"/>
        <charset val="136"/>
      </rPr>
      <t>陝西省西安雁塔區曲江鄉西曲江池村</t>
    </r>
  </si>
  <si>
    <r>
      <rPr>
        <sz val="12"/>
        <color theme="1"/>
        <rFont val="新細明體"/>
        <family val="1"/>
        <charset val="136"/>
      </rPr>
      <t>葬於元祐四年八月二十三日</t>
    </r>
  </si>
  <si>
    <r>
      <rPr>
        <sz val="12"/>
        <color theme="1"/>
        <rFont val="新細明體"/>
        <family val="1"/>
        <charset val="136"/>
      </rPr>
      <t>郭遘</t>
    </r>
  </si>
  <si>
    <t>1031-1089(59)</t>
  </si>
  <si>
    <r>
      <rPr>
        <sz val="12"/>
        <color theme="1"/>
        <rFont val="新細明體"/>
        <family val="1"/>
        <charset val="136"/>
      </rPr>
      <t>墓誌「宋故內殿崇班新差西京皇城司巡檢上騎都尉郭公墓誌銘并序」</t>
    </r>
    <r>
      <rPr>
        <sz val="12"/>
        <color theme="1"/>
        <rFont val="Calibri"/>
        <family val="2"/>
      </rPr>
      <t>1</t>
    </r>
  </si>
  <si>
    <r>
      <rPr>
        <sz val="12"/>
        <color theme="1"/>
        <rFont val="新細明體"/>
        <family val="1"/>
        <charset val="136"/>
      </rPr>
      <t>內殿崇班新差西京皇城司巡檢上騎都尉</t>
    </r>
  </si>
  <si>
    <r>
      <rPr>
        <sz val="12"/>
        <color theme="1"/>
        <rFont val="新細明體"/>
        <family val="1"/>
        <charset val="136"/>
      </rPr>
      <t>楊興華，〈西安曲江新出土北宋郭遘墓志〉，《文博》，</t>
    </r>
    <r>
      <rPr>
        <sz val="12"/>
        <color theme="1"/>
        <rFont val="Calibri"/>
        <family val="2"/>
      </rPr>
      <t>1989</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81-82</t>
    </r>
    <r>
      <rPr>
        <sz val="12"/>
        <color theme="1"/>
        <rFont val="新細明體"/>
        <family val="1"/>
        <charset val="136"/>
      </rPr>
      <t>。</t>
    </r>
  </si>
  <si>
    <r>
      <rPr>
        <sz val="12"/>
        <color theme="1"/>
        <rFont val="新細明體"/>
        <family val="1"/>
        <charset val="136"/>
      </rPr>
      <t>陝西省寶雞縣陽平鎮高廟村</t>
    </r>
  </si>
  <si>
    <r>
      <rPr>
        <sz val="12"/>
        <color theme="1"/>
        <rFont val="新細明體"/>
        <family val="1"/>
        <charset val="136"/>
      </rPr>
      <t>葬於治平二年</t>
    </r>
  </si>
  <si>
    <r>
      <rPr>
        <sz val="12"/>
        <color theme="1"/>
        <rFont val="新細明體"/>
        <family val="1"/>
        <charset val="136"/>
      </rPr>
      <t>高峴</t>
    </r>
  </si>
  <si>
    <t>980-1030(51)</t>
  </si>
  <si>
    <r>
      <rPr>
        <sz val="12"/>
        <color theme="1"/>
        <rFont val="新細明體"/>
        <family val="1"/>
        <charset val="136"/>
      </rPr>
      <t>石墓誌並蓋「宋故渤海高公墓誌銘并序」</t>
    </r>
    <r>
      <rPr>
        <sz val="12"/>
        <color theme="1"/>
        <rFont val="Calibri"/>
        <family val="2"/>
      </rPr>
      <t>1</t>
    </r>
  </si>
  <si>
    <r>
      <rPr>
        <sz val="12"/>
        <color theme="1"/>
        <rFont val="新細明體"/>
        <family val="1"/>
        <charset val="136"/>
      </rPr>
      <t>無</t>
    </r>
    <r>
      <rPr>
        <sz val="12"/>
        <color theme="1"/>
        <rFont val="Calibri"/>
        <family val="2"/>
      </rPr>
      <t>(</t>
    </r>
    <r>
      <rPr>
        <sz val="12"/>
        <color theme="1"/>
        <rFont val="新細明體"/>
        <family val="1"/>
        <charset val="136"/>
      </rPr>
      <t>子孫多人為官</t>
    </r>
    <r>
      <rPr>
        <sz val="12"/>
        <color theme="1"/>
        <rFont val="Calibri"/>
        <family val="2"/>
      </rPr>
      <t>)</t>
    </r>
  </si>
  <si>
    <r>
      <rPr>
        <sz val="12"/>
        <color theme="1"/>
        <rFont val="新細明體"/>
        <family val="1"/>
        <charset val="136"/>
      </rPr>
      <t>劉明科，〈宋渤海公高峴墓誌銘考述〉，《文博》，</t>
    </r>
    <r>
      <rPr>
        <sz val="12"/>
        <color theme="1"/>
        <rFont val="Calibri"/>
        <family val="2"/>
      </rPr>
      <t>1998</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88-90</t>
    </r>
    <r>
      <rPr>
        <sz val="12"/>
        <color theme="1"/>
        <rFont val="新細明體"/>
        <family val="1"/>
        <charset val="136"/>
      </rPr>
      <t>、</t>
    </r>
    <r>
      <rPr>
        <sz val="12"/>
        <color theme="1"/>
        <rFont val="Calibri"/>
        <family val="2"/>
      </rPr>
      <t>96</t>
    </r>
    <r>
      <rPr>
        <sz val="12"/>
        <color theme="1"/>
        <rFont val="新細明體"/>
        <family val="1"/>
        <charset val="136"/>
      </rPr>
      <t>。</t>
    </r>
    <r>
      <rPr>
        <sz val="12"/>
        <color theme="1"/>
        <rFont val="Calibri"/>
        <family val="2"/>
      </rPr>
      <t xml:space="preserve">; </t>
    </r>
    <r>
      <rPr>
        <sz val="12"/>
        <color theme="1"/>
        <rFont val="新細明體"/>
        <family val="1"/>
        <charset val="136"/>
      </rPr>
      <t>周錚，〈讀《宋渤海公墓誌銘考述》〉，《文博》，</t>
    </r>
    <r>
      <rPr>
        <sz val="12"/>
        <color theme="1"/>
        <rFont val="Calibri"/>
        <family val="2"/>
      </rPr>
      <t>1998</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91-93</t>
    </r>
    <r>
      <rPr>
        <sz val="12"/>
        <color theme="1"/>
        <rFont val="新細明體"/>
        <family val="1"/>
        <charset val="136"/>
      </rPr>
      <t>。</t>
    </r>
  </si>
  <si>
    <r>
      <rPr>
        <sz val="12"/>
        <color theme="1"/>
        <rFont val="新細明體"/>
        <family val="1"/>
        <charset val="136"/>
      </rPr>
      <t>陝西省西安市三橋鎮</t>
    </r>
  </si>
  <si>
    <r>
      <rPr>
        <sz val="12"/>
        <color theme="1"/>
        <rFont val="新細明體"/>
        <family val="1"/>
        <charset val="136"/>
      </rPr>
      <t>葬於明道二年</t>
    </r>
  </si>
  <si>
    <r>
      <rPr>
        <sz val="12"/>
        <color theme="1"/>
        <rFont val="新細明體"/>
        <family val="1"/>
        <charset val="136"/>
      </rPr>
      <t>盧士隆</t>
    </r>
  </si>
  <si>
    <t>985-1031(47)</t>
  </si>
  <si>
    <r>
      <rPr>
        <sz val="12"/>
        <color theme="1"/>
        <rFont val="新細明體"/>
        <family val="1"/>
        <charset val="136"/>
      </rPr>
      <t>墓誌「大宋故江陵府節度推官宣德郎試大理評事范□盧公墓誌銘」</t>
    </r>
    <r>
      <rPr>
        <sz val="12"/>
        <color theme="1"/>
        <rFont val="Calibri"/>
        <family val="2"/>
      </rPr>
      <t>1</t>
    </r>
  </si>
  <si>
    <r>
      <rPr>
        <sz val="12"/>
        <color theme="1"/>
        <rFont val="新細明體"/>
        <family val="1"/>
        <charset val="136"/>
      </rPr>
      <t>江陵府節度推官宣德郎試大理評事</t>
    </r>
  </si>
  <si>
    <r>
      <rPr>
        <sz val="12"/>
        <color theme="1"/>
        <rFont val="新細明體"/>
        <family val="1"/>
        <charset val="136"/>
      </rPr>
      <t>萬曉，〈陝西三橋鎮出土宋盧士隆墓誌〉，《陝西歷史博物館館刊》，</t>
    </r>
    <r>
      <rPr>
        <sz val="12"/>
        <color theme="1"/>
        <rFont val="Calibri"/>
        <family val="2"/>
      </rPr>
      <t>3</t>
    </r>
    <r>
      <rPr>
        <sz val="12"/>
        <color theme="1"/>
        <rFont val="新細明體"/>
        <family val="1"/>
        <charset val="136"/>
      </rPr>
      <t>，</t>
    </r>
    <r>
      <rPr>
        <sz val="12"/>
        <color theme="1"/>
        <rFont val="Calibri"/>
        <family val="2"/>
      </rPr>
      <t>1996</t>
    </r>
    <r>
      <rPr>
        <sz val="12"/>
        <color theme="1"/>
        <rFont val="新細明體"/>
        <family val="1"/>
        <charset val="136"/>
      </rPr>
      <t>年，頁</t>
    </r>
    <r>
      <rPr>
        <sz val="12"/>
        <color theme="1"/>
        <rFont val="Calibri"/>
        <family val="2"/>
      </rPr>
      <t>178-179</t>
    </r>
    <r>
      <rPr>
        <sz val="12"/>
        <color theme="1"/>
        <rFont val="新細明體"/>
        <family val="1"/>
        <charset val="136"/>
      </rPr>
      <t>、</t>
    </r>
    <r>
      <rPr>
        <sz val="12"/>
        <color theme="1"/>
        <rFont val="Calibri"/>
        <family val="2"/>
      </rPr>
      <t>257</t>
    </r>
    <r>
      <rPr>
        <sz val="12"/>
        <color theme="1"/>
        <rFont val="新細明體"/>
        <family val="1"/>
        <charset val="136"/>
      </rPr>
      <t>。</t>
    </r>
  </si>
  <si>
    <r>
      <rPr>
        <sz val="12"/>
        <color theme="1"/>
        <rFont val="新細明體"/>
        <family val="1"/>
        <charset val="136"/>
      </rPr>
      <t>山西省忻縣城南三十里豆羅村火車東路邊</t>
    </r>
  </si>
  <si>
    <r>
      <rPr>
        <sz val="12"/>
        <color theme="1"/>
        <rFont val="新細明體"/>
        <family val="1"/>
        <charset val="136"/>
      </rPr>
      <t>卒於徽宗政和四年</t>
    </r>
  </si>
  <si>
    <r>
      <rPr>
        <sz val="12"/>
        <color theme="1"/>
        <rFont val="新細明體"/>
        <family val="1"/>
        <charset val="136"/>
      </rPr>
      <t>田茂</t>
    </r>
  </si>
  <si>
    <t>1059-1114</t>
  </si>
  <si>
    <r>
      <rPr>
        <sz val="12"/>
        <color theme="1"/>
        <rFont val="新細明體"/>
        <family val="1"/>
        <charset val="136"/>
      </rPr>
      <t>墓誌銘「宋故武功大夫</t>
    </r>
    <r>
      <rPr>
        <sz val="12"/>
        <color theme="1"/>
        <rFont val="Calibri"/>
        <family val="2"/>
      </rPr>
      <t>⋯⋯</t>
    </r>
    <r>
      <rPr>
        <sz val="12"/>
        <color theme="1"/>
        <rFont val="新細明體"/>
        <family val="1"/>
        <charset val="136"/>
      </rPr>
      <t>墓誌銘」</t>
    </r>
    <r>
      <rPr>
        <sz val="12"/>
        <color theme="1"/>
        <rFont val="Calibri"/>
        <family val="2"/>
      </rPr>
      <t>1</t>
    </r>
  </si>
  <si>
    <r>
      <rPr>
        <sz val="12"/>
        <color theme="1"/>
        <rFont val="新細明體"/>
        <family val="1"/>
        <charset val="136"/>
      </rPr>
      <t>武功大夫，河東路第六將</t>
    </r>
  </si>
  <si>
    <r>
      <rPr>
        <sz val="12"/>
        <color theme="1"/>
        <rFont val="新細明體"/>
        <family val="1"/>
        <charset val="136"/>
      </rPr>
      <t>馮文海，〈山西忻縣北宋墓清理簡報〉，《文物》，</t>
    </r>
    <r>
      <rPr>
        <sz val="12"/>
        <color theme="1"/>
        <rFont val="Calibri"/>
        <family val="2"/>
      </rPr>
      <t>1958</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49-51</t>
    </r>
    <r>
      <rPr>
        <sz val="12"/>
        <color theme="1"/>
        <rFont val="新細明體"/>
        <family val="1"/>
        <charset val="136"/>
      </rPr>
      <t>。</t>
    </r>
  </si>
  <si>
    <r>
      <rPr>
        <sz val="12"/>
        <color theme="1"/>
        <rFont val="新細明體"/>
        <family val="1"/>
        <charset val="136"/>
      </rPr>
      <t>山西省晉中市左權縣壇房街花園小區</t>
    </r>
  </si>
  <si>
    <r>
      <rPr>
        <sz val="12"/>
        <color theme="1"/>
        <rFont val="新細明體"/>
        <family val="1"/>
        <charset val="136"/>
      </rPr>
      <t>葬於哲宗元祐四年八月十七日</t>
    </r>
  </si>
  <si>
    <r>
      <rPr>
        <sz val="12"/>
        <color theme="1"/>
        <rFont val="新細明體"/>
        <family val="1"/>
        <charset val="136"/>
      </rPr>
      <t>趙武</t>
    </r>
    <r>
      <rPr>
        <sz val="12"/>
        <color theme="1"/>
        <rFont val="Calibri"/>
        <family val="2"/>
      </rPr>
      <t>(</t>
    </r>
    <r>
      <rPr>
        <sz val="12"/>
        <color theme="1"/>
        <rFont val="新細明體"/>
        <family val="1"/>
        <charset val="136"/>
      </rPr>
      <t>下</t>
    </r>
    <r>
      <rPr>
        <sz val="12"/>
        <color theme="1"/>
        <rFont val="Calibri"/>
        <family val="2"/>
      </rPr>
      <t>)</t>
    </r>
    <r>
      <rPr>
        <sz val="12"/>
        <color theme="1"/>
        <rFont val="新細明體"/>
        <family val="1"/>
        <charset val="136"/>
      </rPr>
      <t>、不明</t>
    </r>
    <r>
      <rPr>
        <sz val="12"/>
        <color theme="1"/>
        <rFont val="Calibri"/>
        <family val="2"/>
      </rPr>
      <t>(</t>
    </r>
    <r>
      <rPr>
        <sz val="12"/>
        <color theme="1"/>
        <rFont val="新細明體"/>
        <family val="1"/>
        <charset val="136"/>
      </rPr>
      <t>下</t>
    </r>
    <r>
      <rPr>
        <sz val="12"/>
        <color theme="1"/>
        <rFont val="Calibri"/>
        <family val="2"/>
      </rPr>
      <t>)</t>
    </r>
    <r>
      <rPr>
        <sz val="12"/>
        <color theme="1"/>
        <rFont val="新細明體"/>
        <family val="1"/>
        <charset val="136"/>
      </rPr>
      <t>、不明</t>
    </r>
    <r>
      <rPr>
        <sz val="12"/>
        <color theme="1"/>
        <rFont val="Calibri"/>
        <family val="2"/>
      </rPr>
      <t>(</t>
    </r>
    <r>
      <rPr>
        <sz val="12"/>
        <color theme="1"/>
        <rFont val="新細明體"/>
        <family val="1"/>
        <charset val="136"/>
      </rPr>
      <t>下</t>
    </r>
    <r>
      <rPr>
        <sz val="12"/>
        <color theme="1"/>
        <rFont val="Calibri"/>
        <family val="2"/>
      </rPr>
      <t>)</t>
    </r>
  </si>
  <si>
    <t>1021-1089(68)</t>
  </si>
  <si>
    <r>
      <rPr>
        <sz val="12"/>
        <color theme="1"/>
        <rFont val="新細明體"/>
        <family val="1"/>
        <charset val="136"/>
      </rPr>
      <t>青石墓誌並蓋「宋故供備趙公墓誌」</t>
    </r>
    <r>
      <rPr>
        <sz val="12"/>
        <color theme="1"/>
        <rFont val="Calibri"/>
        <family val="2"/>
      </rPr>
      <t>1</t>
    </r>
  </si>
  <si>
    <r>
      <rPr>
        <sz val="12"/>
        <color theme="1"/>
        <rFont val="新細明體"/>
        <family val="1"/>
        <charset val="136"/>
      </rPr>
      <t>供備庫副使，銀青光祿大夫檢校太子賓客兼御史大夫上騎都尉，天水縣開國伯，食邑七百戶</t>
    </r>
  </si>
  <si>
    <r>
      <rPr>
        <sz val="12"/>
        <color theme="1"/>
        <rFont val="新細明體"/>
        <family val="1"/>
        <charset val="136"/>
      </rPr>
      <t>姜杉、馮耀武，〈山西左權發現宋代雙層墓〉，《文物世界》，</t>
    </r>
    <r>
      <rPr>
        <sz val="12"/>
        <color theme="1"/>
        <rFont val="Calibri"/>
        <family val="2"/>
      </rPr>
      <t>2005</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44-45</t>
    </r>
    <r>
      <rPr>
        <sz val="12"/>
        <color theme="1"/>
        <rFont val="新細明體"/>
        <family val="1"/>
        <charset val="136"/>
      </rPr>
      <t>。</t>
    </r>
  </si>
  <si>
    <r>
      <rPr>
        <sz val="12"/>
        <color theme="1"/>
        <rFont val="新細明體"/>
        <family val="1"/>
        <charset val="136"/>
      </rPr>
      <t>山西省長治市五馬村</t>
    </r>
  </si>
  <si>
    <r>
      <rPr>
        <sz val="12"/>
        <color theme="1"/>
        <rFont val="新細明體"/>
        <family val="1"/>
        <charset val="136"/>
      </rPr>
      <t>葬於神宗元豐四年</t>
    </r>
  </si>
  <si>
    <r>
      <rPr>
        <sz val="12"/>
        <color theme="1"/>
        <rFont val="新細明體"/>
        <family val="1"/>
        <charset val="136"/>
      </rPr>
      <t>馬吉、陳氏</t>
    </r>
  </si>
  <si>
    <r>
      <t>1010-1081(72)(</t>
    </r>
    <r>
      <rPr>
        <sz val="12"/>
        <color theme="1"/>
        <rFont val="新細明體"/>
        <family val="1"/>
        <charset val="136"/>
      </rPr>
      <t>馬吉</t>
    </r>
    <r>
      <rPr>
        <sz val="12"/>
        <color theme="1"/>
        <rFont val="Calibri"/>
        <family val="2"/>
      </rPr>
      <t>)</t>
    </r>
    <r>
      <rPr>
        <sz val="12"/>
        <color theme="1"/>
        <rFont val="新細明體"/>
        <family val="1"/>
        <charset val="136"/>
      </rPr>
      <t>、</t>
    </r>
    <r>
      <rPr>
        <sz val="12"/>
        <color theme="1"/>
        <rFont val="Calibri"/>
        <family val="2"/>
      </rPr>
      <t>1018-1081(64)(</t>
    </r>
    <r>
      <rPr>
        <sz val="12"/>
        <color theme="1"/>
        <rFont val="新細明體"/>
        <family val="1"/>
        <charset val="136"/>
      </rPr>
      <t>陳氏</t>
    </r>
    <r>
      <rPr>
        <sz val="12"/>
        <color theme="1"/>
        <rFont val="Calibri"/>
        <family val="2"/>
      </rPr>
      <t>)</t>
    </r>
  </si>
  <si>
    <r>
      <rPr>
        <sz val="12"/>
        <color theme="1"/>
        <rFont val="新細明體"/>
        <family val="1"/>
        <charset val="136"/>
      </rPr>
      <t>墓誌「上黨馬君預修墓誌」</t>
    </r>
    <r>
      <rPr>
        <sz val="12"/>
        <color theme="1"/>
        <rFont val="Calibri"/>
        <family val="2"/>
      </rPr>
      <t>1</t>
    </r>
  </si>
  <si>
    <r>
      <rPr>
        <sz val="12"/>
        <color theme="1"/>
        <rFont val="新細明體"/>
        <family val="1"/>
        <charset val="136"/>
      </rPr>
      <t>王進先、石衛國，〈山西長治市五馬村宋墓〉，《考古》，</t>
    </r>
    <r>
      <rPr>
        <sz val="12"/>
        <color theme="1"/>
        <rFont val="Calibri"/>
        <family val="2"/>
      </rPr>
      <t>1994</t>
    </r>
    <r>
      <rPr>
        <sz val="12"/>
        <color theme="1"/>
        <rFont val="新細明體"/>
        <family val="1"/>
        <charset val="136"/>
      </rPr>
      <t>年</t>
    </r>
    <r>
      <rPr>
        <sz val="12"/>
        <color theme="1"/>
        <rFont val="Calibri"/>
        <family val="2"/>
      </rPr>
      <t>9</t>
    </r>
    <r>
      <rPr>
        <sz val="12"/>
        <color theme="1"/>
        <rFont val="新細明體"/>
        <family val="1"/>
        <charset val="136"/>
      </rPr>
      <t>期，頁</t>
    </r>
    <r>
      <rPr>
        <sz val="12"/>
        <color theme="1"/>
        <rFont val="Calibri"/>
        <family val="2"/>
      </rPr>
      <t>815-817</t>
    </r>
    <r>
      <rPr>
        <sz val="12"/>
        <color theme="1"/>
        <rFont val="新細明體"/>
        <family val="1"/>
        <charset val="136"/>
      </rPr>
      <t>、</t>
    </r>
    <r>
      <rPr>
        <sz val="12"/>
        <color theme="1"/>
        <rFont val="Calibri"/>
        <family val="2"/>
      </rPr>
      <t>778</t>
    </r>
    <r>
      <rPr>
        <sz val="12"/>
        <color theme="1"/>
        <rFont val="新細明體"/>
        <family val="1"/>
        <charset val="136"/>
      </rPr>
      <t>。</t>
    </r>
  </si>
  <si>
    <r>
      <rPr>
        <sz val="12"/>
        <color theme="1"/>
        <rFont val="新細明體"/>
        <family val="1"/>
        <charset val="136"/>
      </rPr>
      <t>山西省運城市稷山縣南陽村</t>
    </r>
  </si>
  <si>
    <r>
      <rPr>
        <sz val="12"/>
        <color theme="1"/>
        <rFont val="新細明體"/>
        <family val="1"/>
        <charset val="136"/>
      </rPr>
      <t>葬於徽宗崇寧四年四月二十九日</t>
    </r>
  </si>
  <si>
    <r>
      <rPr>
        <sz val="12"/>
        <color theme="1"/>
        <rFont val="新細明體"/>
        <family val="1"/>
        <charset val="136"/>
      </rPr>
      <t>李錫</t>
    </r>
  </si>
  <si>
    <t>1035-1103(69)</t>
  </si>
  <si>
    <r>
      <rPr>
        <sz val="12"/>
        <color theme="1"/>
        <rFont val="新細明體"/>
        <family val="1"/>
        <charset val="136"/>
      </rPr>
      <t>陶碑墓誌「鉅宋□□□□□旌汾鄉薛相里□□□□□□</t>
    </r>
    <r>
      <rPr>
        <sz val="12"/>
        <color theme="1"/>
        <rFont val="Calibri"/>
        <family val="2"/>
      </rPr>
      <t xml:space="preserve"> </t>
    </r>
    <r>
      <rPr>
        <sz val="12"/>
        <color theme="1"/>
        <rFont val="新細明體"/>
        <family val="1"/>
        <charset val="136"/>
      </rPr>
      <t>誌銘」</t>
    </r>
    <r>
      <rPr>
        <sz val="12"/>
        <color theme="1"/>
        <rFont val="Calibri"/>
        <family val="2"/>
      </rPr>
      <t>1</t>
    </r>
  </si>
  <si>
    <r>
      <rPr>
        <sz val="12"/>
        <color theme="1"/>
        <rFont val="新細明體"/>
        <family val="1"/>
        <charset val="136"/>
      </rPr>
      <t>佐史、錄司</t>
    </r>
    <r>
      <rPr>
        <sz val="12"/>
        <color theme="1"/>
        <rFont val="Calibri"/>
        <family val="2"/>
      </rPr>
      <t>(</t>
    </r>
    <r>
      <rPr>
        <sz val="12"/>
        <color theme="1"/>
        <rFont val="新細明體"/>
        <family val="1"/>
        <charset val="136"/>
      </rPr>
      <t>事</t>
    </r>
    <r>
      <rPr>
        <sz val="12"/>
        <color theme="1"/>
        <rFont val="Calibri"/>
        <family val="2"/>
      </rPr>
      <t>)</t>
    </r>
  </si>
  <si>
    <r>
      <rPr>
        <sz val="12"/>
        <color theme="1"/>
        <rFont val="新細明體"/>
        <family val="1"/>
        <charset val="136"/>
      </rPr>
      <t>山西省考古研究所，〈稷山南陽宋代紀年墓〉，《三晉考古》，</t>
    </r>
    <r>
      <rPr>
        <sz val="12"/>
        <color theme="1"/>
        <rFont val="Calibri"/>
        <family val="2"/>
      </rPr>
      <t>4</t>
    </r>
    <r>
      <rPr>
        <sz val="12"/>
        <color theme="1"/>
        <rFont val="新細明體"/>
        <family val="1"/>
        <charset val="136"/>
      </rPr>
      <t>，</t>
    </r>
    <r>
      <rPr>
        <sz val="12"/>
        <color theme="1"/>
        <rFont val="Calibri"/>
        <family val="2"/>
      </rPr>
      <t>2012</t>
    </r>
    <r>
      <rPr>
        <sz val="12"/>
        <color theme="1"/>
        <rFont val="新細明體"/>
        <family val="1"/>
        <charset val="136"/>
      </rPr>
      <t>年，頁</t>
    </r>
    <r>
      <rPr>
        <sz val="12"/>
        <color theme="1"/>
        <rFont val="Calibri"/>
        <family val="2"/>
      </rPr>
      <t>510-514</t>
    </r>
    <r>
      <rPr>
        <sz val="12"/>
        <color theme="1"/>
        <rFont val="新細明體"/>
        <family val="1"/>
        <charset val="136"/>
      </rPr>
      <t>。</t>
    </r>
  </si>
  <si>
    <r>
      <rPr>
        <sz val="12"/>
        <color theme="1"/>
        <rFont val="新細明體"/>
        <family val="1"/>
        <charset val="136"/>
      </rPr>
      <t>山西省長治市故漳鄉故縣村</t>
    </r>
    <r>
      <rPr>
        <sz val="12"/>
        <color theme="1"/>
        <rFont val="Calibri"/>
        <family val="2"/>
      </rPr>
      <t>M2</t>
    </r>
  </si>
  <si>
    <r>
      <rPr>
        <sz val="12"/>
        <color theme="1"/>
        <rFont val="新細明體"/>
        <family val="1"/>
        <charset val="136"/>
      </rPr>
      <t>葬於元豐元年</t>
    </r>
  </si>
  <si>
    <r>
      <rPr>
        <sz val="12"/>
        <color theme="1"/>
        <rFont val="新細明體"/>
        <family val="1"/>
        <charset val="136"/>
      </rPr>
      <t>宗故府君</t>
    </r>
  </si>
  <si>
    <r>
      <rPr>
        <sz val="12"/>
        <color theme="1"/>
        <rFont val="新細明體"/>
        <family val="1"/>
        <charset val="136"/>
      </rPr>
      <t>方磚墓誌「宗故府君墓誌銘記」</t>
    </r>
    <r>
      <rPr>
        <sz val="12"/>
        <color theme="1"/>
        <rFont val="Calibri"/>
        <family val="2"/>
      </rPr>
      <t>1</t>
    </r>
  </si>
  <si>
    <r>
      <rPr>
        <sz val="12"/>
        <color theme="1"/>
        <rFont val="新細明體"/>
        <family val="1"/>
        <charset val="136"/>
      </rPr>
      <t>朱曉芳、王進先，〈山西長治故縣村宋代壁畫墓〉，《文物》，</t>
    </r>
    <r>
      <rPr>
        <sz val="12"/>
        <color theme="1"/>
        <rFont val="Calibri"/>
        <family val="2"/>
      </rPr>
      <t>2005</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51-61</t>
    </r>
    <r>
      <rPr>
        <sz val="12"/>
        <color theme="1"/>
        <rFont val="新細明體"/>
        <family val="1"/>
        <charset val="136"/>
      </rPr>
      <t>。</t>
    </r>
  </si>
  <si>
    <r>
      <rPr>
        <sz val="12"/>
        <color theme="1"/>
        <rFont val="新細明體"/>
        <family val="1"/>
        <charset val="136"/>
      </rPr>
      <t>山西省太原市小井峪村</t>
    </r>
    <r>
      <rPr>
        <sz val="12"/>
        <color theme="1"/>
        <rFont val="Calibri"/>
        <family val="2"/>
      </rPr>
      <t>M66</t>
    </r>
  </si>
  <si>
    <r>
      <rPr>
        <sz val="12"/>
        <color theme="1"/>
        <rFont val="新細明體"/>
        <family val="1"/>
        <charset val="136"/>
      </rPr>
      <t>葬於北宋仁宗慶曆四年十一月十五日</t>
    </r>
  </si>
  <si>
    <r>
      <rPr>
        <sz val="12"/>
        <color theme="1"/>
        <rFont val="新細明體"/>
        <family val="1"/>
        <charset val="136"/>
      </rPr>
      <t>劉仲方</t>
    </r>
  </si>
  <si>
    <t>1014-1037(24)</t>
  </si>
  <si>
    <r>
      <rPr>
        <sz val="12"/>
        <color theme="1"/>
        <rFont val="新細明體"/>
        <family val="1"/>
        <charset val="136"/>
      </rPr>
      <t>青石墓誌「劉君墓誌」</t>
    </r>
    <r>
      <rPr>
        <sz val="12"/>
        <color theme="1"/>
        <rFont val="Calibri"/>
        <family val="2"/>
      </rPr>
      <t>1</t>
    </r>
  </si>
  <si>
    <r>
      <rPr>
        <sz val="12"/>
        <color theme="1"/>
        <rFont val="新細明體"/>
        <family val="1"/>
        <charset val="136"/>
      </rPr>
      <t>代尊德，〈太原小井峪宋墓第二次發掘記〉，《考古》，</t>
    </r>
    <r>
      <rPr>
        <sz val="12"/>
        <color theme="1"/>
        <rFont val="Calibri"/>
        <family val="2"/>
      </rPr>
      <t>1963</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259-263</t>
    </r>
    <r>
      <rPr>
        <sz val="12"/>
        <color theme="1"/>
        <rFont val="新細明體"/>
        <family val="1"/>
        <charset val="136"/>
      </rPr>
      <t>。</t>
    </r>
    <r>
      <rPr>
        <sz val="12"/>
        <color theme="1"/>
        <rFont val="Calibri"/>
        <family val="2"/>
      </rPr>
      <t xml:space="preserve">; </t>
    </r>
    <r>
      <rPr>
        <sz val="12"/>
        <color theme="1"/>
        <rFont val="新細明體"/>
        <family val="1"/>
        <charset val="136"/>
      </rPr>
      <t>解希恭，〈太原小井峪宋、明墓第一次發掘記〉，《考古》，</t>
    </r>
    <r>
      <rPr>
        <sz val="12"/>
        <color theme="1"/>
        <rFont val="Calibri"/>
        <family val="2"/>
      </rPr>
      <t>1963</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250-258</t>
    </r>
    <r>
      <rPr>
        <sz val="12"/>
        <color theme="1"/>
        <rFont val="新細明體"/>
        <family val="1"/>
        <charset val="136"/>
      </rPr>
      <t>。</t>
    </r>
  </si>
  <si>
    <r>
      <rPr>
        <sz val="12"/>
        <color theme="1"/>
        <rFont val="新細明體"/>
        <family val="1"/>
        <charset val="136"/>
      </rPr>
      <t>山西省忻州市繁峙縣杏園村</t>
    </r>
  </si>
  <si>
    <r>
      <rPr>
        <sz val="12"/>
        <color theme="1"/>
        <rFont val="新細明體"/>
        <family val="1"/>
        <charset val="136"/>
      </rPr>
      <t>馮氏</t>
    </r>
  </si>
  <si>
    <r>
      <rPr>
        <sz val="12"/>
        <color theme="1"/>
        <rFont val="新細明體"/>
        <family val="1"/>
        <charset val="136"/>
      </rPr>
      <t>磚誌</t>
    </r>
    <r>
      <rPr>
        <sz val="12"/>
        <color theme="1"/>
        <rFont val="Calibri"/>
        <family val="2"/>
      </rPr>
      <t>(</t>
    </r>
    <r>
      <rPr>
        <sz val="12"/>
        <color theme="1"/>
        <rFont val="新細明體"/>
        <family val="1"/>
        <charset val="136"/>
      </rPr>
      <t>無題</t>
    </r>
    <r>
      <rPr>
        <sz val="12"/>
        <color theme="1"/>
        <rFont val="Calibri"/>
        <family val="2"/>
      </rPr>
      <t>)</t>
    </r>
    <r>
      <rPr>
        <sz val="12"/>
        <color theme="1"/>
        <rFont val="新細明體"/>
        <family val="1"/>
        <charset val="136"/>
      </rPr>
      <t>「維大宋政和六年歲次丙申四月甲子朔初</t>
    </r>
    <r>
      <rPr>
        <sz val="12"/>
        <color theme="1"/>
        <rFont val="Calibri"/>
        <family val="2"/>
      </rPr>
      <t>…</t>
    </r>
    <r>
      <rPr>
        <sz val="12"/>
        <color theme="1"/>
        <rFont val="新細明體"/>
        <family val="1"/>
        <charset val="136"/>
      </rPr>
      <t>」</t>
    </r>
    <r>
      <rPr>
        <sz val="12"/>
        <color theme="1"/>
        <rFont val="Calibri"/>
        <family val="2"/>
      </rPr>
      <t>1</t>
    </r>
  </si>
  <si>
    <r>
      <rPr>
        <sz val="12"/>
        <color theme="1"/>
        <rFont val="新細明體"/>
        <family val="1"/>
        <charset val="136"/>
      </rPr>
      <t>夫為士人</t>
    </r>
  </si>
  <si>
    <r>
      <rPr>
        <sz val="12"/>
        <color theme="1"/>
        <rFont val="新細明體"/>
        <family val="1"/>
        <charset val="136"/>
      </rPr>
      <t>李裕民、李宏如，〈北宋馮氏磚志考〉，《文物世界》，</t>
    </r>
    <r>
      <rPr>
        <sz val="12"/>
        <color theme="1"/>
        <rFont val="Calibri"/>
        <family val="2"/>
      </rPr>
      <t>1993</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88-89</t>
    </r>
    <r>
      <rPr>
        <sz val="12"/>
        <color theme="1"/>
        <rFont val="新細明體"/>
        <family val="1"/>
        <charset val="136"/>
      </rPr>
      <t>。</t>
    </r>
  </si>
  <si>
    <r>
      <rPr>
        <sz val="12"/>
        <color theme="1"/>
        <rFont val="新細明體"/>
        <family val="1"/>
        <charset val="136"/>
      </rPr>
      <t>山西省運城市平陸縣關家窩村</t>
    </r>
  </si>
  <si>
    <r>
      <rPr>
        <sz val="12"/>
        <color theme="1"/>
        <rFont val="新細明體"/>
        <family val="1"/>
        <charset val="136"/>
      </rPr>
      <t>葬於熙寧二年</t>
    </r>
  </si>
  <si>
    <r>
      <rPr>
        <sz val="12"/>
        <color theme="1"/>
        <rFont val="新細明體"/>
        <family val="1"/>
        <charset val="136"/>
      </rPr>
      <t>魏閑</t>
    </r>
  </si>
  <si>
    <t>980-1063(84)</t>
  </si>
  <si>
    <r>
      <rPr>
        <sz val="12"/>
        <color theme="1"/>
        <rFont val="新細明體"/>
        <family val="1"/>
        <charset val="136"/>
      </rPr>
      <t>墓誌「宋故清逸處士魏君墓誌銘」</t>
    </r>
    <r>
      <rPr>
        <sz val="12"/>
        <color theme="1"/>
        <rFont val="Calibri"/>
        <family val="2"/>
      </rPr>
      <t>1</t>
    </r>
  </si>
  <si>
    <r>
      <rPr>
        <sz val="12"/>
        <color theme="1"/>
        <rFont val="新細明體"/>
        <family val="1"/>
        <charset val="136"/>
      </rPr>
      <t>清逸處士</t>
    </r>
  </si>
  <si>
    <r>
      <rPr>
        <sz val="12"/>
        <color theme="1"/>
        <rFont val="新細明體"/>
        <family val="1"/>
        <charset val="136"/>
      </rPr>
      <t>戴尊德，〈北宋魏閑墓志銘之發現與研究〉，《山西省考古學會論文集》，</t>
    </r>
    <r>
      <rPr>
        <sz val="12"/>
        <color theme="1"/>
        <rFont val="Calibri"/>
        <family val="2"/>
      </rPr>
      <t>1</t>
    </r>
    <r>
      <rPr>
        <sz val="12"/>
        <color theme="1"/>
        <rFont val="新細明體"/>
        <family val="1"/>
        <charset val="136"/>
      </rPr>
      <t>，</t>
    </r>
    <r>
      <rPr>
        <sz val="12"/>
        <color theme="1"/>
        <rFont val="Calibri"/>
        <family val="2"/>
      </rPr>
      <t>1992</t>
    </r>
    <r>
      <rPr>
        <sz val="12"/>
        <color theme="1"/>
        <rFont val="新細明體"/>
        <family val="1"/>
        <charset val="136"/>
      </rPr>
      <t>年，頁</t>
    </r>
    <r>
      <rPr>
        <sz val="12"/>
        <color theme="1"/>
        <rFont val="Calibri"/>
        <family val="2"/>
      </rPr>
      <t>201-204</t>
    </r>
    <r>
      <rPr>
        <sz val="12"/>
        <color theme="1"/>
        <rFont val="新細明體"/>
        <family val="1"/>
        <charset val="136"/>
      </rPr>
      <t>。</t>
    </r>
  </si>
  <si>
    <r>
      <rPr>
        <sz val="12"/>
        <color theme="1"/>
        <rFont val="新細明體"/>
        <family val="1"/>
        <charset val="136"/>
      </rPr>
      <t>湖南省常德縣河洑鎮（今常德市武陵區河洑鎮）</t>
    </r>
  </si>
  <si>
    <r>
      <rPr>
        <sz val="12"/>
        <color theme="1"/>
        <rFont val="新細明體"/>
        <family val="1"/>
        <charset val="136"/>
      </rPr>
      <t>熙寧元年</t>
    </r>
  </si>
  <si>
    <r>
      <rPr>
        <sz val="12"/>
        <color theme="1"/>
        <rFont val="新細明體"/>
        <family val="1"/>
        <charset val="136"/>
      </rPr>
      <t>張顒</t>
    </r>
    <r>
      <rPr>
        <sz val="12"/>
        <color theme="1"/>
        <rFont val="Calibri"/>
        <family val="2"/>
      </rPr>
      <t>(</t>
    </r>
    <r>
      <rPr>
        <sz val="12"/>
        <color theme="1"/>
        <rFont val="新細明體"/>
        <family val="1"/>
        <charset val="136"/>
      </rPr>
      <t>東室</t>
    </r>
    <r>
      <rPr>
        <sz val="12"/>
        <color theme="1"/>
        <rFont val="Calibri"/>
        <family val="2"/>
      </rPr>
      <t>)</t>
    </r>
    <r>
      <rPr>
        <sz val="12"/>
        <color theme="1"/>
        <rFont val="新細明體"/>
        <family val="1"/>
        <charset val="136"/>
      </rPr>
      <t>、周氏</t>
    </r>
    <r>
      <rPr>
        <sz val="12"/>
        <color theme="1"/>
        <rFont val="Calibri"/>
        <family val="2"/>
      </rPr>
      <t>(</t>
    </r>
    <r>
      <rPr>
        <sz val="12"/>
        <color theme="1"/>
        <rFont val="新細明體"/>
        <family val="1"/>
        <charset val="136"/>
      </rPr>
      <t>西室</t>
    </r>
    <r>
      <rPr>
        <sz val="12"/>
        <color theme="1"/>
        <rFont val="Calibri"/>
        <family val="2"/>
      </rPr>
      <t>)</t>
    </r>
  </si>
  <si>
    <r>
      <t>1007-1086(</t>
    </r>
    <r>
      <rPr>
        <sz val="12"/>
        <color theme="1"/>
        <rFont val="新細明體"/>
        <family val="1"/>
        <charset val="136"/>
      </rPr>
      <t>張顒</t>
    </r>
    <r>
      <rPr>
        <sz val="12"/>
        <color theme="1"/>
        <rFont val="Calibri"/>
        <family val="2"/>
      </rPr>
      <t>)</t>
    </r>
  </si>
  <si>
    <r>
      <rPr>
        <sz val="12"/>
        <color theme="1"/>
        <rFont val="新細明體"/>
        <family val="1"/>
        <charset val="136"/>
      </rPr>
      <t>墓誌並蓋「宋中散大夫致仕張公墓誌銘」</t>
    </r>
    <r>
      <rPr>
        <sz val="12"/>
        <color theme="1"/>
        <rFont val="Calibri"/>
        <family val="2"/>
      </rPr>
      <t>1</t>
    </r>
    <r>
      <rPr>
        <sz val="12"/>
        <color theme="1"/>
        <rFont val="新細明體"/>
        <family val="1"/>
        <charset val="136"/>
      </rPr>
      <t>、墓誌並蓋「宋永安縣君周氏墓誌」</t>
    </r>
  </si>
  <si>
    <r>
      <rPr>
        <sz val="12"/>
        <color theme="1"/>
        <rFont val="新細明體"/>
        <family val="1"/>
        <charset val="136"/>
      </rPr>
      <t>中散大夫、永安縣君</t>
    </r>
  </si>
  <si>
    <r>
      <rPr>
        <sz val="12"/>
        <color theme="1"/>
        <rFont val="新細明體"/>
        <family val="1"/>
        <charset val="136"/>
      </rPr>
      <t>湖南省博物館，〈湖南常德北宋張顒墓〉，《考古》，</t>
    </r>
    <r>
      <rPr>
        <sz val="12"/>
        <color theme="1"/>
        <rFont val="Calibri"/>
        <family val="2"/>
      </rPr>
      <t>1981</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233-238</t>
    </r>
    <r>
      <rPr>
        <sz val="12"/>
        <color theme="1"/>
        <rFont val="新細明體"/>
        <family val="1"/>
        <charset val="136"/>
      </rPr>
      <t>。</t>
    </r>
  </si>
  <si>
    <r>
      <rPr>
        <sz val="12"/>
        <color theme="1"/>
        <rFont val="新細明體"/>
        <family val="1"/>
        <charset val="136"/>
      </rPr>
      <t>湖北省安陸縣毛家山</t>
    </r>
  </si>
  <si>
    <r>
      <rPr>
        <sz val="12"/>
        <color theme="1"/>
        <rFont val="新細明體"/>
        <family val="1"/>
        <charset val="136"/>
      </rPr>
      <t>時語</t>
    </r>
  </si>
  <si>
    <t>1061-1103(43)</t>
  </si>
  <si>
    <r>
      <rPr>
        <sz val="12"/>
        <color theme="1"/>
        <rFont val="新細明體"/>
        <family val="1"/>
        <charset val="136"/>
      </rPr>
      <t>石質墓誌「宋時知默墓誌」</t>
    </r>
    <r>
      <rPr>
        <sz val="12"/>
        <color theme="1"/>
        <rFont val="Calibri"/>
        <family val="2"/>
      </rPr>
      <t>1</t>
    </r>
  </si>
  <si>
    <r>
      <rPr>
        <sz val="12"/>
        <color theme="1"/>
        <rFont val="新細明體"/>
        <family val="1"/>
        <charset val="136"/>
      </rPr>
      <t>無（祖為奉議郎致仕贈中大夫，父為六宅使致仕）</t>
    </r>
  </si>
  <si>
    <r>
      <rPr>
        <sz val="12"/>
        <color theme="1"/>
        <rFont val="新細明體"/>
        <family val="1"/>
        <charset val="136"/>
      </rPr>
      <t>安陸縣文化館，〈安陸毛家山一號宋墓清理簡報〉，《江漢考古》，</t>
    </r>
    <r>
      <rPr>
        <sz val="12"/>
        <color theme="1"/>
        <rFont val="Calibri"/>
        <family val="2"/>
      </rPr>
      <t>1983</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63-64</t>
    </r>
    <r>
      <rPr>
        <sz val="12"/>
        <color theme="1"/>
        <rFont val="新細明體"/>
        <family val="1"/>
        <charset val="136"/>
      </rPr>
      <t>。</t>
    </r>
  </si>
  <si>
    <r>
      <rPr>
        <sz val="12"/>
        <color theme="1"/>
        <rFont val="新細明體"/>
        <family val="1"/>
        <charset val="136"/>
      </rPr>
      <t>湖北省黃岡市浠水縣城關鎮（今清泉鎮）</t>
    </r>
  </si>
  <si>
    <r>
      <rPr>
        <sz val="12"/>
        <color theme="1"/>
        <rFont val="新細明體"/>
        <family val="1"/>
        <charset val="136"/>
      </rPr>
      <t>葬於紹聖三年</t>
    </r>
  </si>
  <si>
    <t>1096; 1090</t>
  </si>
  <si>
    <r>
      <rPr>
        <sz val="12"/>
        <color theme="1"/>
        <rFont val="新細明體"/>
        <family val="1"/>
        <charset val="136"/>
      </rPr>
      <t>侯嚴</t>
    </r>
    <r>
      <rPr>
        <sz val="12"/>
        <color theme="1"/>
        <rFont val="Calibri"/>
        <family val="2"/>
      </rPr>
      <t>(</t>
    </r>
    <r>
      <rPr>
        <sz val="12"/>
        <color theme="1"/>
        <rFont val="新細明體"/>
        <family val="1"/>
        <charset val="136"/>
      </rPr>
      <t>右</t>
    </r>
    <r>
      <rPr>
        <sz val="12"/>
        <color theme="1"/>
        <rFont val="Calibri"/>
        <family val="2"/>
      </rPr>
      <t>)</t>
    </r>
    <r>
      <rPr>
        <sz val="12"/>
        <color theme="1"/>
        <rFont val="新細明體"/>
        <family val="1"/>
        <charset val="136"/>
      </rPr>
      <t>、施氏</t>
    </r>
    <r>
      <rPr>
        <sz val="12"/>
        <color theme="1"/>
        <rFont val="Calibri"/>
        <family val="2"/>
      </rPr>
      <t>(</t>
    </r>
    <r>
      <rPr>
        <sz val="12"/>
        <color theme="1"/>
        <rFont val="新細明體"/>
        <family val="1"/>
        <charset val="136"/>
      </rPr>
      <t>左</t>
    </r>
    <r>
      <rPr>
        <sz val="12"/>
        <color theme="1"/>
        <rFont val="Calibri"/>
        <family val="2"/>
      </rPr>
      <t>)</t>
    </r>
  </si>
  <si>
    <r>
      <t>1037-1090(54)(</t>
    </r>
    <r>
      <rPr>
        <sz val="12"/>
        <color theme="1"/>
        <rFont val="新細明體"/>
        <family val="1"/>
        <charset val="136"/>
      </rPr>
      <t>侯嚴</t>
    </r>
    <r>
      <rPr>
        <sz val="12"/>
        <color theme="1"/>
        <rFont val="Calibri"/>
        <family val="2"/>
      </rPr>
      <t>)</t>
    </r>
    <r>
      <rPr>
        <sz val="12"/>
        <color theme="1"/>
        <rFont val="新細明體"/>
        <family val="1"/>
        <charset val="136"/>
      </rPr>
      <t>、</t>
    </r>
    <r>
      <rPr>
        <sz val="12"/>
        <color theme="1"/>
        <rFont val="Calibri"/>
        <family val="2"/>
      </rPr>
      <t>1032-1094(63)(</t>
    </r>
    <r>
      <rPr>
        <sz val="12"/>
        <color theme="1"/>
        <rFont val="新細明體"/>
        <family val="1"/>
        <charset val="136"/>
      </rPr>
      <t>施氏</t>
    </r>
    <r>
      <rPr>
        <sz val="12"/>
        <color theme="1"/>
        <rFont val="Calibri"/>
        <family val="2"/>
      </rPr>
      <t>)</t>
    </r>
  </si>
  <si>
    <r>
      <rPr>
        <sz val="12"/>
        <color theme="1"/>
        <rFont val="新細明體"/>
        <family val="1"/>
        <charset val="136"/>
      </rPr>
      <t>墓誌「宋隱居侯君墓誌銘」</t>
    </r>
    <r>
      <rPr>
        <sz val="12"/>
        <color theme="1"/>
        <rFont val="Calibri"/>
        <family val="2"/>
      </rPr>
      <t>1</t>
    </r>
    <r>
      <rPr>
        <sz val="12"/>
        <color theme="1"/>
        <rFont val="新細明體"/>
        <family val="1"/>
        <charset val="136"/>
      </rPr>
      <t>、墓誌「宋故施夫人墓誌銘」</t>
    </r>
    <r>
      <rPr>
        <sz val="12"/>
        <color theme="1"/>
        <rFont val="Calibri"/>
        <family val="2"/>
      </rPr>
      <t>1</t>
    </r>
  </si>
  <si>
    <r>
      <rPr>
        <sz val="12"/>
        <color theme="1"/>
        <rFont val="新細明體"/>
        <family val="1"/>
        <charset val="136"/>
      </rPr>
      <t>浠水宋墓考古發掘隊，〈浠水縣城關鎮北宋石室墓發掘簡報〉，《江漢考古》，</t>
    </r>
    <r>
      <rPr>
        <sz val="12"/>
        <color theme="1"/>
        <rFont val="Calibri"/>
        <family val="2"/>
      </rPr>
      <t>1989</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1-17</t>
    </r>
    <r>
      <rPr>
        <sz val="12"/>
        <color theme="1"/>
        <rFont val="新細明體"/>
        <family val="1"/>
        <charset val="136"/>
      </rPr>
      <t>。</t>
    </r>
  </si>
  <si>
    <r>
      <rPr>
        <sz val="12"/>
        <color theme="1"/>
        <rFont val="新細明體"/>
        <family val="1"/>
        <charset val="136"/>
      </rPr>
      <t>湖北省黃岡市英山縣楊柳區西庄畈鄉茅竹灣村（今楊柳灣鎮）</t>
    </r>
  </si>
  <si>
    <r>
      <rPr>
        <sz val="12"/>
        <color theme="1"/>
        <rFont val="新細明體"/>
        <family val="1"/>
        <charset val="136"/>
      </rPr>
      <t>葬於政和四年十二月二十日以後不久</t>
    </r>
  </si>
  <si>
    <r>
      <rPr>
        <sz val="12"/>
        <color theme="1"/>
        <rFont val="新細明體"/>
        <family val="1"/>
        <charset val="136"/>
      </rPr>
      <t>胡氏</t>
    </r>
    <r>
      <rPr>
        <sz val="12"/>
        <color theme="1"/>
        <rFont val="Calibri"/>
        <family val="2"/>
      </rPr>
      <t>(</t>
    </r>
    <r>
      <rPr>
        <sz val="12"/>
        <color theme="1"/>
        <rFont val="新細明體"/>
        <family val="1"/>
        <charset val="136"/>
      </rPr>
      <t>西室</t>
    </r>
    <r>
      <rPr>
        <sz val="12"/>
        <color theme="1"/>
        <rFont val="Calibri"/>
        <family val="2"/>
      </rPr>
      <t>)</t>
    </r>
  </si>
  <si>
    <r>
      <t>?-1115(</t>
    </r>
    <r>
      <rPr>
        <sz val="12"/>
        <color theme="1"/>
        <rFont val="新細明體"/>
        <family val="1"/>
        <charset val="136"/>
      </rPr>
      <t>西室</t>
    </r>
    <r>
      <rPr>
        <sz val="12"/>
        <color theme="1"/>
        <rFont val="Calibri"/>
        <family val="2"/>
      </rPr>
      <t>)</t>
    </r>
  </si>
  <si>
    <r>
      <rPr>
        <sz val="12"/>
        <color theme="1"/>
        <rFont val="新細明體"/>
        <family val="1"/>
        <charset val="136"/>
      </rPr>
      <t>石墓誌「宋故胡氏墓記」</t>
    </r>
    <r>
      <rPr>
        <sz val="12"/>
        <color theme="1"/>
        <rFont val="Calibri"/>
        <family val="2"/>
      </rPr>
      <t>1</t>
    </r>
  </si>
  <si>
    <r>
      <rPr>
        <sz val="12"/>
        <color theme="1"/>
        <rFont val="新細明體"/>
        <family val="1"/>
        <charset val="136"/>
      </rPr>
      <t>黃岡地區博物館、英山縣博物館、文化館，〈英山縣茅竹灣宋墓發掘〉，《江漢考古》，</t>
    </r>
    <r>
      <rPr>
        <sz val="12"/>
        <color theme="1"/>
        <rFont val="Calibri"/>
        <family val="2"/>
      </rPr>
      <t>1988</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3-31</t>
    </r>
    <r>
      <rPr>
        <sz val="12"/>
        <color theme="1"/>
        <rFont val="新細明體"/>
        <family val="1"/>
        <charset val="136"/>
      </rPr>
      <t>。</t>
    </r>
  </si>
  <si>
    <r>
      <rPr>
        <sz val="12"/>
        <color theme="1"/>
        <rFont val="新細明體"/>
        <family val="1"/>
        <charset val="136"/>
      </rPr>
      <t>湖北省麻城縣閻河公社劉李壪（今閻家河鎮）</t>
    </r>
  </si>
  <si>
    <r>
      <rPr>
        <sz val="12"/>
        <color theme="1"/>
        <rFont val="新細明體"/>
        <family val="1"/>
        <charset val="136"/>
      </rPr>
      <t>葬於政和三年十二月二十六日</t>
    </r>
  </si>
  <si>
    <r>
      <rPr>
        <sz val="12"/>
        <color theme="1"/>
        <rFont val="新細明體"/>
        <family val="1"/>
        <charset val="136"/>
      </rPr>
      <t>閻良佐</t>
    </r>
  </si>
  <si>
    <t>?-1110</t>
  </si>
  <si>
    <r>
      <rPr>
        <sz val="12"/>
        <color theme="1"/>
        <rFont val="新細明體"/>
        <family val="1"/>
        <charset val="136"/>
      </rPr>
      <t>墓誌並蓋「故閻君宋臣墓誌銘」</t>
    </r>
    <r>
      <rPr>
        <sz val="12"/>
        <color theme="1"/>
        <rFont val="Calibri"/>
        <family val="2"/>
      </rPr>
      <t>1</t>
    </r>
  </si>
  <si>
    <r>
      <rPr>
        <sz val="12"/>
        <color theme="1"/>
        <rFont val="新細明體"/>
        <family val="1"/>
        <charset val="136"/>
      </rPr>
      <t>無（子為進士）</t>
    </r>
  </si>
  <si>
    <r>
      <rPr>
        <sz val="12"/>
        <color theme="1"/>
        <rFont val="新細明體"/>
        <family val="1"/>
        <charset val="136"/>
      </rPr>
      <t>王善才、陳恒樹，〈湖北麻城北宋石室墓清理簡報〉，《考古》，</t>
    </r>
    <r>
      <rPr>
        <sz val="12"/>
        <color theme="1"/>
        <rFont val="Calibri"/>
        <family val="2"/>
      </rPr>
      <t>1965</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21-24</t>
    </r>
    <r>
      <rPr>
        <sz val="12"/>
        <color theme="1"/>
        <rFont val="新細明體"/>
        <family val="1"/>
        <charset val="136"/>
      </rPr>
      <t>。</t>
    </r>
  </si>
  <si>
    <r>
      <rPr>
        <sz val="12"/>
        <color theme="1"/>
        <rFont val="新細明體"/>
        <family val="1"/>
        <charset val="136"/>
      </rPr>
      <t>湖北襄樊市鄭家山</t>
    </r>
    <r>
      <rPr>
        <sz val="12"/>
        <color theme="1"/>
        <rFont val="Calibri"/>
        <family val="2"/>
      </rPr>
      <t>M1</t>
    </r>
  </si>
  <si>
    <r>
      <rPr>
        <sz val="12"/>
        <color theme="1"/>
        <rFont val="新細明體"/>
        <family val="1"/>
        <charset val="136"/>
      </rPr>
      <t>葬於宣和四年</t>
    </r>
  </si>
  <si>
    <r>
      <rPr>
        <sz val="12"/>
        <color theme="1"/>
        <rFont val="新細明體"/>
        <family val="1"/>
        <charset val="136"/>
      </rPr>
      <t>趙□度</t>
    </r>
  </si>
  <si>
    <r>
      <rPr>
        <sz val="12"/>
        <color theme="1"/>
        <rFont val="新細明體"/>
        <family val="1"/>
        <charset val="136"/>
      </rPr>
      <t>青石質墓誌並蓋「宋故朝請郎致仕趙公墓誌銘」</t>
    </r>
    <r>
      <rPr>
        <sz val="12"/>
        <color theme="1"/>
        <rFont val="Calibri"/>
        <family val="2"/>
      </rPr>
      <t>1</t>
    </r>
  </si>
  <si>
    <r>
      <rPr>
        <sz val="12"/>
        <color theme="1"/>
        <rFont val="新細明體"/>
        <family val="1"/>
        <charset val="136"/>
      </rPr>
      <t>朝請郎</t>
    </r>
  </si>
  <si>
    <r>
      <rPr>
        <sz val="12"/>
        <color theme="1"/>
        <rFont val="新細明體"/>
        <family val="1"/>
        <charset val="136"/>
      </rPr>
      <t>襄樊市博物館，〈襄樊市區發現一座宋墓〉，《江漢考古》，</t>
    </r>
    <r>
      <rPr>
        <sz val="12"/>
        <color theme="1"/>
        <rFont val="Calibri"/>
        <family val="2"/>
      </rPr>
      <t>1989</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8-10</t>
    </r>
    <r>
      <rPr>
        <sz val="12"/>
        <color theme="1"/>
        <rFont val="新細明體"/>
        <family val="1"/>
        <charset val="136"/>
      </rPr>
      <t>、</t>
    </r>
    <r>
      <rPr>
        <sz val="12"/>
        <color theme="1"/>
        <rFont val="Calibri"/>
        <family val="2"/>
      </rPr>
      <t>21</t>
    </r>
    <r>
      <rPr>
        <sz val="12"/>
        <color theme="1"/>
        <rFont val="新細明體"/>
        <family val="1"/>
        <charset val="136"/>
      </rPr>
      <t>。</t>
    </r>
  </si>
  <si>
    <r>
      <rPr>
        <sz val="12"/>
        <color theme="1"/>
        <rFont val="新細明體"/>
        <family val="1"/>
        <charset val="136"/>
      </rPr>
      <t>湖南省益陽市梓山湖水庫旁</t>
    </r>
    <r>
      <rPr>
        <sz val="12"/>
        <color theme="1"/>
        <rFont val="Calibri"/>
        <family val="2"/>
      </rPr>
      <t>M1</t>
    </r>
  </si>
  <si>
    <r>
      <rPr>
        <sz val="12"/>
        <color theme="1"/>
        <rFont val="新細明體"/>
        <family val="1"/>
        <charset val="136"/>
      </rPr>
      <t>嘉祐四年</t>
    </r>
  </si>
  <si>
    <r>
      <rPr>
        <sz val="12"/>
        <color theme="1"/>
        <rFont val="新細明體"/>
        <family val="1"/>
        <charset val="136"/>
      </rPr>
      <t>周氏一娘</t>
    </r>
  </si>
  <si>
    <t>997-1059(63)</t>
  </si>
  <si>
    <r>
      <rPr>
        <sz val="12"/>
        <color theme="1"/>
        <rFont val="新細明體"/>
        <family val="1"/>
        <charset val="136"/>
      </rPr>
      <t>焦三郎</t>
    </r>
    <r>
      <rPr>
        <sz val="12"/>
        <color theme="1"/>
        <rFont val="Calibri"/>
        <family val="2"/>
      </rPr>
      <t>(</t>
    </r>
    <r>
      <rPr>
        <sz val="12"/>
        <color theme="1"/>
        <rFont val="新細明體"/>
        <family val="1"/>
        <charset val="136"/>
      </rPr>
      <t>夫，</t>
    </r>
    <r>
      <rPr>
        <sz val="12"/>
        <color theme="1"/>
        <rFont val="Calibri"/>
        <family val="2"/>
      </rPr>
      <t>T2331)</t>
    </r>
  </si>
  <si>
    <r>
      <rPr>
        <sz val="12"/>
        <color theme="1"/>
        <rFont val="新細明體"/>
        <family val="1"/>
        <charset val="136"/>
      </rPr>
      <t>青石墓誌「中山焦君妻周氏墓誌」</t>
    </r>
    <r>
      <rPr>
        <sz val="12"/>
        <color theme="1"/>
        <rFont val="Calibri"/>
        <family val="2"/>
      </rPr>
      <t>1</t>
    </r>
  </si>
  <si>
    <r>
      <rPr>
        <sz val="12"/>
        <color theme="1"/>
        <rFont val="新細明體"/>
        <family val="1"/>
        <charset val="136"/>
      </rPr>
      <t>湖南省文物考古研究所、益陽市文物管理處，〈湖南益陽梓山湖孫吳、宋墓發掘簡報〉，《湖南考古輯刊》，</t>
    </r>
    <r>
      <rPr>
        <sz val="12"/>
        <color theme="1"/>
        <rFont val="Calibri"/>
        <family val="2"/>
      </rPr>
      <t>9</t>
    </r>
    <r>
      <rPr>
        <sz val="12"/>
        <color theme="1"/>
        <rFont val="新細明體"/>
        <family val="1"/>
        <charset val="136"/>
      </rPr>
      <t>，</t>
    </r>
    <r>
      <rPr>
        <sz val="12"/>
        <color theme="1"/>
        <rFont val="Calibri"/>
        <family val="2"/>
      </rPr>
      <t>2011</t>
    </r>
    <r>
      <rPr>
        <sz val="12"/>
        <color theme="1"/>
        <rFont val="新細明體"/>
        <family val="1"/>
        <charset val="136"/>
      </rPr>
      <t>年，頁</t>
    </r>
    <r>
      <rPr>
        <sz val="12"/>
        <color theme="1"/>
        <rFont val="Calibri"/>
        <family val="2"/>
      </rPr>
      <t>128-154</t>
    </r>
    <r>
      <rPr>
        <sz val="12"/>
        <color theme="1"/>
        <rFont val="新細明體"/>
        <family val="1"/>
        <charset val="136"/>
      </rPr>
      <t>。</t>
    </r>
  </si>
  <si>
    <r>
      <rPr>
        <sz val="12"/>
        <color theme="1"/>
        <rFont val="新細明體"/>
        <family val="1"/>
        <charset val="136"/>
      </rPr>
      <t>江西省德安縣義峰山</t>
    </r>
  </si>
  <si>
    <r>
      <rPr>
        <sz val="12"/>
        <color theme="1"/>
        <rFont val="新細明體"/>
        <family val="1"/>
        <charset val="136"/>
      </rPr>
      <t>葬於康定元年仲冬有十日</t>
    </r>
  </si>
  <si>
    <r>
      <rPr>
        <sz val="12"/>
        <color theme="1"/>
        <rFont val="新細明體"/>
        <family val="1"/>
        <charset val="136"/>
      </rPr>
      <t>吳亮</t>
    </r>
  </si>
  <si>
    <t>?-1040.8.23</t>
  </si>
  <si>
    <r>
      <rPr>
        <sz val="12"/>
        <color theme="1"/>
        <rFont val="新細明體"/>
        <family val="1"/>
        <charset val="136"/>
      </rPr>
      <t>青石墓誌「故吳府君墓銘</t>
    </r>
    <r>
      <rPr>
        <sz val="12"/>
        <color theme="1"/>
        <rFont val="Calibri"/>
        <family val="2"/>
      </rPr>
      <t>/</t>
    </r>
    <r>
      <rPr>
        <sz val="12"/>
        <color theme="1"/>
        <rFont val="新細明體"/>
        <family val="1"/>
        <charset val="136"/>
      </rPr>
      <t>大宋江州德安縣故濮陽吳府君墓誌銘并敘」</t>
    </r>
    <r>
      <rPr>
        <sz val="12"/>
        <color theme="1"/>
        <rFont val="Calibri"/>
        <family val="2"/>
      </rPr>
      <t>1</t>
    </r>
  </si>
  <si>
    <r>
      <rPr>
        <sz val="12"/>
        <color theme="1"/>
        <rFont val="新細明體"/>
        <family val="1"/>
        <charset val="136"/>
      </rPr>
      <t>江西省博物館，〈德安縣北宋康定元年墓〉，收入《江西宋代紀年墓與紀年青白瓷》，北京：文物出版社，</t>
    </r>
    <r>
      <rPr>
        <sz val="12"/>
        <color theme="1"/>
        <rFont val="Calibri"/>
        <family val="2"/>
      </rPr>
      <t>2016</t>
    </r>
    <r>
      <rPr>
        <sz val="12"/>
        <color theme="1"/>
        <rFont val="新細明體"/>
        <family val="1"/>
        <charset val="136"/>
      </rPr>
      <t>，頁</t>
    </r>
    <r>
      <rPr>
        <sz val="12"/>
        <color theme="1"/>
        <rFont val="Calibri"/>
        <family val="2"/>
      </rPr>
      <t>42-47</t>
    </r>
    <r>
      <rPr>
        <sz val="12"/>
        <color theme="1"/>
        <rFont val="新細明體"/>
        <family val="1"/>
        <charset val="136"/>
      </rPr>
      <t>。</t>
    </r>
    <r>
      <rPr>
        <sz val="12"/>
        <color theme="1"/>
        <rFont val="Calibri"/>
        <family val="2"/>
      </rPr>
      <t xml:space="preserve">; </t>
    </r>
    <r>
      <rPr>
        <sz val="12"/>
        <color theme="1"/>
        <rFont val="新細明體"/>
        <family val="1"/>
        <charset val="136"/>
      </rPr>
      <t>彭適凡、唐昌樸，〈江西發現幾座北宋紀年墓〉，《文物》，</t>
    </r>
    <r>
      <rPr>
        <sz val="12"/>
        <color theme="1"/>
        <rFont val="Calibri"/>
        <family val="2"/>
      </rPr>
      <t>1980</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28-33</t>
    </r>
    <r>
      <rPr>
        <sz val="12"/>
        <color theme="1"/>
        <rFont val="新細明體"/>
        <family val="1"/>
        <charset val="136"/>
      </rPr>
      <t>。</t>
    </r>
  </si>
  <si>
    <r>
      <rPr>
        <sz val="12"/>
        <color theme="1"/>
        <rFont val="新細明體"/>
        <family val="1"/>
        <charset val="136"/>
      </rPr>
      <t>江蘇省揚州市儀徵市真州鎮</t>
    </r>
    <r>
      <rPr>
        <sz val="12"/>
        <color theme="1"/>
        <rFont val="Calibri"/>
        <family val="2"/>
      </rPr>
      <t>(</t>
    </r>
    <r>
      <rPr>
        <sz val="12"/>
        <color theme="1"/>
        <rFont val="新細明體"/>
        <family val="1"/>
        <charset val="136"/>
      </rPr>
      <t>原載揚州儀徵縣曹山公社</t>
    </r>
    <r>
      <rPr>
        <sz val="12"/>
        <color theme="1"/>
        <rFont val="Calibri"/>
        <family val="2"/>
      </rPr>
      <t>)</t>
    </r>
  </si>
  <si>
    <r>
      <rPr>
        <sz val="12"/>
        <color theme="1"/>
        <rFont val="新細明體"/>
        <family val="1"/>
        <charset val="136"/>
      </rPr>
      <t>皇佑五年</t>
    </r>
  </si>
  <si>
    <r>
      <rPr>
        <sz val="12"/>
        <color theme="1"/>
        <rFont val="新細明體"/>
        <family val="1"/>
        <charset val="136"/>
      </rPr>
      <t>柳植</t>
    </r>
  </si>
  <si>
    <t>988-1053(66)</t>
  </si>
  <si>
    <r>
      <rPr>
        <sz val="12"/>
        <color theme="1"/>
        <rFont val="新細明體"/>
        <family val="1"/>
        <charset val="136"/>
      </rPr>
      <t>墓誌「宋故吏部侍郎柳公墓誌銘」</t>
    </r>
    <r>
      <rPr>
        <sz val="12"/>
        <color theme="1"/>
        <rFont val="Calibri"/>
        <family val="2"/>
      </rPr>
      <t>1</t>
    </r>
  </si>
  <si>
    <r>
      <rPr>
        <sz val="12"/>
        <color theme="1"/>
        <rFont val="新細明體"/>
        <family val="1"/>
        <charset val="136"/>
      </rPr>
      <t>吏部侍郎</t>
    </r>
  </si>
  <si>
    <r>
      <rPr>
        <sz val="12"/>
        <color theme="1"/>
        <rFont val="新細明體"/>
        <family val="1"/>
        <charset val="136"/>
      </rPr>
      <t>揚州博物館李久梅，〈介紹揚州地區近來發現的兩座宋墓〉，《文博通訊》，</t>
    </r>
    <r>
      <rPr>
        <sz val="12"/>
        <color theme="1"/>
        <rFont val="Calibri"/>
        <family val="2"/>
      </rPr>
      <t>25</t>
    </r>
    <r>
      <rPr>
        <sz val="12"/>
        <color theme="1"/>
        <rFont val="新細明體"/>
        <family val="1"/>
        <charset val="136"/>
      </rPr>
      <t>，</t>
    </r>
    <r>
      <rPr>
        <sz val="12"/>
        <color theme="1"/>
        <rFont val="Calibri"/>
        <family val="2"/>
      </rPr>
      <t>1979</t>
    </r>
    <r>
      <rPr>
        <sz val="12"/>
        <color theme="1"/>
        <rFont val="新細明體"/>
        <family val="1"/>
        <charset val="136"/>
      </rPr>
      <t>年，頁</t>
    </r>
    <r>
      <rPr>
        <sz val="12"/>
        <color theme="1"/>
        <rFont val="Calibri"/>
        <family val="2"/>
      </rPr>
      <t>13</t>
    </r>
    <r>
      <rPr>
        <sz val="12"/>
        <color theme="1"/>
        <rFont val="新細明體"/>
        <family val="1"/>
        <charset val="136"/>
      </rPr>
      <t>。</t>
    </r>
  </si>
  <si>
    <r>
      <rPr>
        <sz val="12"/>
        <color theme="1"/>
        <rFont val="新細明體"/>
        <family val="1"/>
        <charset val="136"/>
      </rPr>
      <t>江蘇省常州市天寧區</t>
    </r>
    <r>
      <rPr>
        <sz val="12"/>
        <color theme="1"/>
        <rFont val="Calibri"/>
        <family val="2"/>
      </rPr>
      <t>(</t>
    </r>
    <r>
      <rPr>
        <sz val="12"/>
        <color theme="1"/>
        <rFont val="新細明體"/>
        <family val="1"/>
        <charset val="136"/>
      </rPr>
      <t>原載常州市南門外企新磚瓦廠工地</t>
    </r>
    <r>
      <rPr>
        <sz val="12"/>
        <color theme="1"/>
        <rFont val="Calibri"/>
        <family val="2"/>
      </rPr>
      <t>)</t>
    </r>
  </si>
  <si>
    <r>
      <rPr>
        <sz val="12"/>
        <color theme="1"/>
        <rFont val="新細明體"/>
        <family val="1"/>
        <charset val="136"/>
      </rPr>
      <t>葬於哲宗紹聖二年</t>
    </r>
  </si>
  <si>
    <r>
      <rPr>
        <sz val="12"/>
        <color theme="1"/>
        <rFont val="新細明體"/>
        <family val="1"/>
        <charset val="136"/>
      </rPr>
      <t>胡宗愈</t>
    </r>
  </si>
  <si>
    <t>1029-1094</t>
  </si>
  <si>
    <r>
      <rPr>
        <sz val="12"/>
        <color theme="1"/>
        <rFont val="新細明體"/>
        <family val="1"/>
        <charset val="136"/>
      </rPr>
      <t>胡宿</t>
    </r>
    <r>
      <rPr>
        <sz val="12"/>
        <color theme="1"/>
        <rFont val="Calibri"/>
        <family val="2"/>
      </rPr>
      <t>(</t>
    </r>
    <r>
      <rPr>
        <sz val="12"/>
        <color theme="1"/>
        <rFont val="新細明體"/>
        <family val="1"/>
        <charset val="136"/>
      </rPr>
      <t>父</t>
    </r>
    <r>
      <rPr>
        <sz val="12"/>
        <color theme="1"/>
        <rFont val="Calibri"/>
        <family val="2"/>
      </rPr>
      <t>)</t>
    </r>
    <r>
      <rPr>
        <sz val="12"/>
        <color theme="1"/>
        <rFont val="新細明體"/>
        <family val="1"/>
        <charset val="136"/>
      </rPr>
      <t>、丁氏</t>
    </r>
    <r>
      <rPr>
        <sz val="12"/>
        <color theme="1"/>
        <rFont val="Calibri"/>
        <family val="2"/>
      </rPr>
      <t>(</t>
    </r>
    <r>
      <rPr>
        <sz val="12"/>
        <color theme="1"/>
        <rFont val="新細明體"/>
        <family val="1"/>
        <charset val="136"/>
      </rPr>
      <t>妻</t>
    </r>
    <r>
      <rPr>
        <sz val="12"/>
        <color theme="1"/>
        <rFont val="Calibri"/>
        <family val="2"/>
      </rPr>
      <t>)</t>
    </r>
  </si>
  <si>
    <r>
      <rPr>
        <sz val="12"/>
        <color theme="1"/>
        <rFont val="新細明體"/>
        <family val="1"/>
        <charset val="136"/>
      </rPr>
      <t>墓誌「宋故資政殿學士贈右銀青光祿大夫胡公墓誌銘」</t>
    </r>
    <r>
      <rPr>
        <sz val="12"/>
        <color theme="1"/>
        <rFont val="Calibri"/>
        <family val="2"/>
      </rPr>
      <t>1</t>
    </r>
  </si>
  <si>
    <r>
      <rPr>
        <sz val="12"/>
        <color theme="1"/>
        <rFont val="新細明體"/>
        <family val="1"/>
        <charset val="136"/>
      </rPr>
      <t>右銀青光祿大夫</t>
    </r>
  </si>
  <si>
    <r>
      <rPr>
        <sz val="12"/>
        <color theme="1"/>
        <rFont val="新細明體"/>
        <family val="1"/>
        <charset val="136"/>
      </rPr>
      <t>陳晶，〈宋胡宗愈墓誌〉，《文博通訊》，</t>
    </r>
    <r>
      <rPr>
        <sz val="12"/>
        <color theme="1"/>
        <rFont val="Calibri"/>
        <family val="2"/>
      </rPr>
      <t>1981</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53-55</t>
    </r>
    <r>
      <rPr>
        <sz val="12"/>
        <color theme="1"/>
        <rFont val="新細明體"/>
        <family val="1"/>
        <charset val="136"/>
      </rPr>
      <t>。</t>
    </r>
  </si>
  <si>
    <r>
      <rPr>
        <sz val="12"/>
        <color theme="1"/>
        <rFont val="新細明體"/>
        <family val="1"/>
        <charset val="136"/>
      </rPr>
      <t>江蘇省揚州市儀徵化纖工地</t>
    </r>
  </si>
  <si>
    <r>
      <rPr>
        <sz val="12"/>
        <color theme="1"/>
        <rFont val="新細明體"/>
        <family val="1"/>
        <charset val="136"/>
      </rPr>
      <t>宋</t>
    </r>
  </si>
  <si>
    <r>
      <rPr>
        <sz val="12"/>
        <color theme="1"/>
        <rFont val="新細明體"/>
        <family val="1"/>
        <charset val="136"/>
      </rPr>
      <t>許世京</t>
    </r>
  </si>
  <si>
    <t>1055-1105(51)</t>
  </si>
  <si>
    <r>
      <rPr>
        <sz val="12"/>
        <color theme="1"/>
        <rFont val="新細明體"/>
        <family val="1"/>
        <charset val="136"/>
      </rPr>
      <t>劉氏</t>
    </r>
    <r>
      <rPr>
        <sz val="12"/>
        <color theme="1"/>
        <rFont val="Calibri"/>
        <family val="2"/>
      </rPr>
      <t>(</t>
    </r>
    <r>
      <rPr>
        <sz val="12"/>
        <color theme="1"/>
        <rFont val="新細明體"/>
        <family val="1"/>
        <charset val="136"/>
      </rPr>
      <t>妻</t>
    </r>
    <r>
      <rPr>
        <sz val="12"/>
        <color theme="1"/>
        <rFont val="Calibri"/>
        <family val="2"/>
      </rPr>
      <t>)</t>
    </r>
    <r>
      <rPr>
        <sz val="12"/>
        <color theme="1"/>
        <rFont val="新細明體"/>
        <family val="1"/>
        <charset val="136"/>
      </rPr>
      <t>、柳氏</t>
    </r>
    <r>
      <rPr>
        <sz val="12"/>
        <color theme="1"/>
        <rFont val="Calibri"/>
        <family val="2"/>
      </rPr>
      <t>(</t>
    </r>
    <r>
      <rPr>
        <sz val="12"/>
        <color theme="1"/>
        <rFont val="新細明體"/>
        <family val="1"/>
        <charset val="136"/>
      </rPr>
      <t>繼室</t>
    </r>
    <r>
      <rPr>
        <sz val="12"/>
        <color theme="1"/>
        <rFont val="Calibri"/>
        <family val="2"/>
      </rPr>
      <t>)</t>
    </r>
  </si>
  <si>
    <r>
      <rPr>
        <sz val="12"/>
        <color theme="1"/>
        <rFont val="新細明體"/>
        <family val="1"/>
        <charset val="136"/>
      </rPr>
      <t>墓誌「宋故奉議許君墓誌銘」</t>
    </r>
    <r>
      <rPr>
        <sz val="12"/>
        <color theme="1"/>
        <rFont val="Calibri"/>
        <family val="2"/>
      </rPr>
      <t>1</t>
    </r>
  </si>
  <si>
    <r>
      <rPr>
        <sz val="12"/>
        <color theme="1"/>
        <rFont val="新細明體"/>
        <family val="1"/>
        <charset val="136"/>
      </rPr>
      <t>奉議郎知吉州太和縣飛騎尉賜緋魚袋</t>
    </r>
  </si>
  <si>
    <r>
      <rPr>
        <sz val="12"/>
        <color theme="1"/>
        <rFont val="新細明體"/>
        <family val="1"/>
        <charset val="136"/>
      </rPr>
      <t>吳煒，〈江蘇儀徵發現宋人許世京墓誌〉，《東南文化》，</t>
    </r>
    <r>
      <rPr>
        <sz val="12"/>
        <color theme="1"/>
        <rFont val="Calibri"/>
        <family val="2"/>
      </rPr>
      <t>1988</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79-82</t>
    </r>
    <r>
      <rPr>
        <sz val="12"/>
        <color theme="1"/>
        <rFont val="新細明體"/>
        <family val="1"/>
        <charset val="136"/>
      </rPr>
      <t>。</t>
    </r>
  </si>
  <si>
    <r>
      <rPr>
        <sz val="12"/>
        <color theme="1"/>
        <rFont val="新細明體"/>
        <family val="1"/>
        <charset val="136"/>
      </rPr>
      <t>江蘇省南京市江寧區東善橋鎮</t>
    </r>
  </si>
  <si>
    <r>
      <rPr>
        <sz val="12"/>
        <color theme="1"/>
        <rFont val="新細明體"/>
        <family val="1"/>
        <charset val="136"/>
      </rPr>
      <t>葬於慶曆五年八月七日</t>
    </r>
  </si>
  <si>
    <r>
      <rPr>
        <sz val="12"/>
        <color theme="1"/>
        <rFont val="新細明體"/>
        <family val="1"/>
        <charset val="136"/>
      </rPr>
      <t>徐的</t>
    </r>
  </si>
  <si>
    <t>989-1045(57)</t>
  </si>
  <si>
    <r>
      <rPr>
        <sz val="12"/>
        <color theme="1"/>
        <rFont val="新細明體"/>
        <family val="1"/>
        <charset val="136"/>
      </rPr>
      <t>徐氏家族墓地，徐伯通</t>
    </r>
    <r>
      <rPr>
        <sz val="12"/>
        <color theme="1"/>
        <rFont val="Calibri"/>
        <family val="2"/>
      </rPr>
      <t>(</t>
    </r>
    <r>
      <rPr>
        <sz val="12"/>
        <color theme="1"/>
        <rFont val="新細明體"/>
        <family val="1"/>
        <charset val="136"/>
      </rPr>
      <t>孫，</t>
    </r>
    <r>
      <rPr>
        <sz val="12"/>
        <color theme="1"/>
        <rFont val="Calibri"/>
        <family val="2"/>
      </rPr>
      <t>T2381)</t>
    </r>
    <r>
      <rPr>
        <sz val="12"/>
        <color theme="1"/>
        <rFont val="新細明體"/>
        <family val="1"/>
        <charset val="136"/>
      </rPr>
      <t>、方氏</t>
    </r>
    <r>
      <rPr>
        <sz val="12"/>
        <color theme="1"/>
        <rFont val="Calibri"/>
        <family val="2"/>
      </rPr>
      <t>(</t>
    </r>
    <r>
      <rPr>
        <sz val="12"/>
        <color theme="1"/>
        <rFont val="新細明體"/>
        <family val="1"/>
        <charset val="136"/>
      </rPr>
      <t>兒媳，</t>
    </r>
    <r>
      <rPr>
        <sz val="12"/>
        <color theme="1"/>
        <rFont val="Calibri"/>
        <family val="2"/>
      </rPr>
      <t>T2382)</t>
    </r>
  </si>
  <si>
    <r>
      <rPr>
        <sz val="12"/>
        <color theme="1"/>
        <rFont val="新細明體"/>
        <family val="1"/>
        <charset val="136"/>
      </rPr>
      <t>石質墓誌並蓋「宋故三司度支副使荊湖南北路安撫使朝散</t>
    </r>
    <r>
      <rPr>
        <sz val="12"/>
        <color theme="1"/>
        <rFont val="Calibri"/>
        <family val="2"/>
      </rPr>
      <t>☐☐☐☐☐☐☐☐</t>
    </r>
    <r>
      <rPr>
        <sz val="12"/>
        <color theme="1"/>
        <rFont val="新細明體"/>
        <family val="1"/>
        <charset val="136"/>
      </rPr>
      <t>輕車都尉賜紫金魚袋徐公墓誌銘并序」</t>
    </r>
    <r>
      <rPr>
        <sz val="12"/>
        <color theme="1"/>
        <rFont val="Calibri"/>
        <family val="2"/>
      </rPr>
      <t>1</t>
    </r>
  </si>
  <si>
    <r>
      <rPr>
        <sz val="12"/>
        <color theme="1"/>
        <rFont val="新細明體"/>
        <family val="1"/>
        <charset val="136"/>
      </rPr>
      <t>三司度支副使荊湖南北路安撫使朝散□□□□□□□□輕車督尉賜紫金魚袋</t>
    </r>
  </si>
  <si>
    <r>
      <rPr>
        <sz val="12"/>
        <color theme="1"/>
        <rFont val="新細明體"/>
        <family val="1"/>
        <charset val="136"/>
      </rPr>
      <t>王德慶，〈江蘇江寧東馮村宋徐的墓清理記〉，《考古》，</t>
    </r>
    <r>
      <rPr>
        <sz val="12"/>
        <color theme="1"/>
        <rFont val="Calibri"/>
        <family val="2"/>
      </rPr>
      <t>1959</t>
    </r>
    <r>
      <rPr>
        <sz val="12"/>
        <color theme="1"/>
        <rFont val="新細明體"/>
        <family val="1"/>
        <charset val="136"/>
      </rPr>
      <t>年</t>
    </r>
    <r>
      <rPr>
        <sz val="12"/>
        <color theme="1"/>
        <rFont val="Calibri"/>
        <family val="2"/>
      </rPr>
      <t>9</t>
    </r>
    <r>
      <rPr>
        <sz val="12"/>
        <color theme="1"/>
        <rFont val="新細明體"/>
        <family val="1"/>
        <charset val="136"/>
      </rPr>
      <t>期，頁</t>
    </r>
    <r>
      <rPr>
        <sz val="12"/>
        <color theme="1"/>
        <rFont val="Calibri"/>
        <family val="2"/>
      </rPr>
      <t>485-487</t>
    </r>
    <r>
      <rPr>
        <sz val="12"/>
        <color theme="1"/>
        <rFont val="新細明體"/>
        <family val="1"/>
        <charset val="136"/>
      </rPr>
      <t>。</t>
    </r>
  </si>
  <si>
    <r>
      <rPr>
        <sz val="12"/>
        <color theme="1"/>
        <rFont val="新細明體"/>
        <family val="1"/>
        <charset val="136"/>
      </rPr>
      <t>江蘇省南京市江寧區東善橋鎮馮村徐伯通墓</t>
    </r>
  </si>
  <si>
    <r>
      <rPr>
        <sz val="12"/>
        <color theme="1"/>
        <rFont val="新細明體"/>
        <family val="1"/>
        <charset val="136"/>
      </rPr>
      <t>葬於元豐四年六月七日</t>
    </r>
  </si>
  <si>
    <r>
      <rPr>
        <sz val="12"/>
        <color theme="1"/>
        <rFont val="新細明體"/>
        <family val="1"/>
        <charset val="136"/>
      </rPr>
      <t>徐伯通</t>
    </r>
  </si>
  <si>
    <t>?-1079</t>
  </si>
  <si>
    <r>
      <rPr>
        <sz val="12"/>
        <color theme="1"/>
        <rFont val="新細明體"/>
        <family val="1"/>
        <charset val="136"/>
      </rPr>
      <t>徐氏家族墓地，徐的</t>
    </r>
    <r>
      <rPr>
        <sz val="12"/>
        <color theme="1"/>
        <rFont val="Calibri"/>
        <family val="2"/>
      </rPr>
      <t>(</t>
    </r>
    <r>
      <rPr>
        <sz val="12"/>
        <color theme="1"/>
        <rFont val="新細明體"/>
        <family val="1"/>
        <charset val="136"/>
      </rPr>
      <t>祖父，</t>
    </r>
    <r>
      <rPr>
        <sz val="12"/>
        <color theme="1"/>
        <rFont val="Calibri"/>
        <family val="2"/>
      </rPr>
      <t>T2379)</t>
    </r>
  </si>
  <si>
    <r>
      <rPr>
        <sz val="12"/>
        <color theme="1"/>
        <rFont val="新細明體"/>
        <family val="1"/>
        <charset val="136"/>
      </rPr>
      <t>報告未載</t>
    </r>
    <r>
      <rPr>
        <sz val="12"/>
        <color theme="1"/>
        <rFont val="Calibri"/>
        <family val="2"/>
      </rPr>
      <t>(</t>
    </r>
    <r>
      <rPr>
        <sz val="12"/>
        <color theme="1"/>
        <rFont val="新細明體"/>
        <family val="1"/>
        <charset val="136"/>
      </rPr>
      <t>父祖三代皆仕宦，墓主本人似未出仕</t>
    </r>
    <r>
      <rPr>
        <sz val="12"/>
        <color theme="1"/>
        <rFont val="Calibri"/>
        <family val="2"/>
      </rPr>
      <t>)</t>
    </r>
  </si>
  <si>
    <r>
      <rPr>
        <sz val="12"/>
        <color theme="1"/>
        <rFont val="新細明體"/>
        <family val="1"/>
        <charset val="136"/>
      </rPr>
      <t>王德慶、陳福坤，〈江蘇江寧東善鄉馮村清理二座北宋墓〉，《考古》，</t>
    </r>
    <r>
      <rPr>
        <sz val="12"/>
        <color theme="1"/>
        <rFont val="Calibri"/>
        <family val="2"/>
      </rPr>
      <t>1959</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46-47</t>
    </r>
    <r>
      <rPr>
        <sz val="12"/>
        <color theme="1"/>
        <rFont val="新細明體"/>
        <family val="1"/>
        <charset val="136"/>
      </rPr>
      <t>。</t>
    </r>
  </si>
  <si>
    <r>
      <rPr>
        <sz val="12"/>
        <color theme="1"/>
        <rFont val="新細明體"/>
        <family val="1"/>
        <charset val="136"/>
      </rPr>
      <t>江蘇省南京市江寧區東善橋鎮馮村方氏墓</t>
    </r>
  </si>
  <si>
    <r>
      <rPr>
        <sz val="12"/>
        <color theme="1"/>
        <rFont val="新細明體"/>
        <family val="1"/>
        <charset val="136"/>
      </rPr>
      <t>卒於熙寧十年七月二十四日</t>
    </r>
  </si>
  <si>
    <r>
      <rPr>
        <sz val="12"/>
        <color theme="1"/>
        <rFont val="新細明體"/>
        <family val="1"/>
        <charset val="136"/>
      </rPr>
      <t>方氏</t>
    </r>
  </si>
  <si>
    <t>?-1077</t>
  </si>
  <si>
    <r>
      <rPr>
        <sz val="12"/>
        <color theme="1"/>
        <rFont val="新細明體"/>
        <family val="1"/>
        <charset val="136"/>
      </rPr>
      <t>徐氏家族墓地，徐的</t>
    </r>
    <r>
      <rPr>
        <sz val="12"/>
        <color theme="1"/>
        <rFont val="Calibri"/>
        <family val="2"/>
      </rPr>
      <t>(</t>
    </r>
    <r>
      <rPr>
        <sz val="12"/>
        <color theme="1"/>
        <rFont val="新細明體"/>
        <family val="1"/>
        <charset val="136"/>
      </rPr>
      <t>夫父，</t>
    </r>
    <r>
      <rPr>
        <sz val="12"/>
        <color theme="1"/>
        <rFont val="Calibri"/>
        <family val="2"/>
      </rPr>
      <t>T2379)</t>
    </r>
  </si>
  <si>
    <r>
      <rPr>
        <sz val="12"/>
        <color theme="1"/>
        <rFont val="新細明體"/>
        <family val="1"/>
        <charset val="136"/>
      </rPr>
      <t>夫徐大方為開封府判官</t>
    </r>
    <r>
      <rPr>
        <sz val="12"/>
        <color theme="1"/>
        <rFont val="Calibri"/>
        <family val="2"/>
      </rPr>
      <t>(</t>
    </r>
    <r>
      <rPr>
        <sz val="12"/>
        <color theme="1"/>
        <rFont val="新細明體"/>
        <family val="1"/>
        <charset val="136"/>
      </rPr>
      <t>據</t>
    </r>
    <r>
      <rPr>
        <sz val="12"/>
        <color theme="1"/>
        <rFont val="Calibri"/>
        <family val="2"/>
      </rPr>
      <t>T2381</t>
    </r>
    <r>
      <rPr>
        <sz val="12"/>
        <color theme="1"/>
        <rFont val="新細明體"/>
        <family val="1"/>
        <charset val="136"/>
      </rPr>
      <t>徐伯通墓誌</t>
    </r>
    <r>
      <rPr>
        <sz val="12"/>
        <color theme="1"/>
        <rFont val="Calibri"/>
        <family val="2"/>
      </rPr>
      <t>)</t>
    </r>
  </si>
  <si>
    <r>
      <rPr>
        <sz val="12"/>
        <color theme="1"/>
        <rFont val="新細明體"/>
        <family val="1"/>
        <charset val="136"/>
      </rPr>
      <t>江蘇省南京市中華門外丁家山北麓</t>
    </r>
  </si>
  <si>
    <r>
      <rPr>
        <sz val="12"/>
        <color theme="1"/>
        <rFont val="新細明體"/>
        <family val="1"/>
        <charset val="136"/>
      </rPr>
      <t>卒於天聖五年</t>
    </r>
  </si>
  <si>
    <r>
      <rPr>
        <sz val="12"/>
        <color theme="1"/>
        <rFont val="新細明體"/>
        <family val="1"/>
        <charset val="136"/>
      </rPr>
      <t>鐘氏</t>
    </r>
  </si>
  <si>
    <t>953-1027(75)</t>
  </si>
  <si>
    <r>
      <rPr>
        <sz val="12"/>
        <color theme="1"/>
        <rFont val="新細明體"/>
        <family val="1"/>
        <charset val="136"/>
      </rPr>
      <t>石墓誌「故龍圖閣學士禮部侍郎杜公夫人</t>
    </r>
    <r>
      <rPr>
        <sz val="12"/>
        <color theme="1"/>
        <rFont val="Calibri"/>
        <family val="2"/>
      </rPr>
      <t>☐☐☐</t>
    </r>
    <r>
      <rPr>
        <sz val="12"/>
        <color theme="1"/>
        <rFont val="新細明體"/>
        <family val="1"/>
        <charset val="136"/>
      </rPr>
      <t>」</t>
    </r>
    <r>
      <rPr>
        <sz val="12"/>
        <color theme="1"/>
        <rFont val="Calibri"/>
        <family val="2"/>
      </rPr>
      <t>1</t>
    </r>
  </si>
  <si>
    <r>
      <rPr>
        <sz val="12"/>
        <color theme="1"/>
        <rFont val="新細明體"/>
        <family val="1"/>
        <charset val="136"/>
      </rPr>
      <t>龍圖閣學士禮部侍郎杜鎬之妻</t>
    </r>
  </si>
  <si>
    <r>
      <rPr>
        <sz val="12"/>
        <color theme="1"/>
        <rFont val="新細明體"/>
        <family val="1"/>
        <charset val="136"/>
      </rPr>
      <t>李蔚然，〈南京中華門外宋墓〉，《考古》，</t>
    </r>
    <r>
      <rPr>
        <sz val="12"/>
        <color theme="1"/>
        <rFont val="Calibri"/>
        <family val="2"/>
      </rPr>
      <t>1963</t>
    </r>
    <r>
      <rPr>
        <sz val="12"/>
        <color theme="1"/>
        <rFont val="新細明體"/>
        <family val="1"/>
        <charset val="136"/>
      </rPr>
      <t>年</t>
    </r>
    <r>
      <rPr>
        <sz val="12"/>
        <color theme="1"/>
        <rFont val="Calibri"/>
        <family val="2"/>
      </rPr>
      <t>6</t>
    </r>
    <r>
      <rPr>
        <sz val="12"/>
        <color theme="1"/>
        <rFont val="新細明體"/>
        <family val="1"/>
        <charset val="136"/>
      </rPr>
      <t>期，頁</t>
    </r>
    <r>
      <rPr>
        <sz val="12"/>
        <color theme="1"/>
        <rFont val="Calibri"/>
        <family val="2"/>
      </rPr>
      <t>339</t>
    </r>
    <r>
      <rPr>
        <sz val="12"/>
        <color theme="1"/>
        <rFont val="新細明體"/>
        <family val="1"/>
        <charset val="136"/>
      </rPr>
      <t>、</t>
    </r>
    <r>
      <rPr>
        <sz val="12"/>
        <color theme="1"/>
        <rFont val="Calibri"/>
        <family val="2"/>
      </rPr>
      <t>343</t>
    </r>
    <r>
      <rPr>
        <sz val="12"/>
        <color theme="1"/>
        <rFont val="新細明體"/>
        <family val="1"/>
        <charset val="136"/>
      </rPr>
      <t>。</t>
    </r>
  </si>
  <si>
    <r>
      <rPr>
        <sz val="12"/>
        <color theme="1"/>
        <rFont val="新細明體"/>
        <family val="1"/>
        <charset val="136"/>
      </rPr>
      <t>浙江省金華市蘭溪市</t>
    </r>
    <r>
      <rPr>
        <sz val="12"/>
        <color theme="1"/>
        <rFont val="Calibri"/>
        <family val="2"/>
      </rPr>
      <t>(</t>
    </r>
    <r>
      <rPr>
        <sz val="12"/>
        <color theme="1"/>
        <rFont val="新細明體"/>
        <family val="1"/>
        <charset val="136"/>
      </rPr>
      <t>報告載浙江省蘭溪縣</t>
    </r>
    <r>
      <rPr>
        <sz val="12"/>
        <color theme="1"/>
        <rFont val="Calibri"/>
        <family val="2"/>
      </rPr>
      <t>)</t>
    </r>
    <r>
      <rPr>
        <sz val="12"/>
        <color theme="1"/>
        <rFont val="新細明體"/>
        <family val="1"/>
        <charset val="136"/>
      </rPr>
      <t>白塔塢</t>
    </r>
  </si>
  <si>
    <r>
      <rPr>
        <sz val="12"/>
        <color theme="1"/>
        <rFont val="新細明體"/>
        <family val="1"/>
        <charset val="136"/>
      </rPr>
      <t>葬於元符二年</t>
    </r>
    <r>
      <rPr>
        <sz val="12"/>
        <color theme="1"/>
        <rFont val="Calibri"/>
        <family val="2"/>
      </rPr>
      <t>(</t>
    </r>
    <r>
      <rPr>
        <sz val="12"/>
        <color theme="1"/>
        <rFont val="新細明體"/>
        <family val="1"/>
        <charset val="136"/>
      </rPr>
      <t>男</t>
    </r>
    <r>
      <rPr>
        <sz val="12"/>
        <color theme="1"/>
        <rFont val="Calibri"/>
        <family val="2"/>
      </rPr>
      <t>)</t>
    </r>
  </si>
  <si>
    <r>
      <rPr>
        <sz val="12"/>
        <color theme="1"/>
        <rFont val="新細明體"/>
        <family val="1"/>
        <charset val="136"/>
      </rPr>
      <t>范惇</t>
    </r>
    <r>
      <rPr>
        <sz val="12"/>
        <color theme="1"/>
        <rFont val="Calibri"/>
        <family val="2"/>
      </rPr>
      <t>(</t>
    </r>
    <r>
      <rPr>
        <sz val="12"/>
        <color theme="1"/>
        <rFont val="新細明體"/>
        <family val="1"/>
        <charset val="136"/>
      </rPr>
      <t>右</t>
    </r>
    <r>
      <rPr>
        <sz val="12"/>
        <color theme="1"/>
        <rFont val="Calibri"/>
        <family val="2"/>
      </rPr>
      <t>)</t>
    </r>
    <r>
      <rPr>
        <sz val="12"/>
        <color theme="1"/>
        <rFont val="新細明體"/>
        <family val="1"/>
        <charset val="136"/>
      </rPr>
      <t>、杜氏</t>
    </r>
    <r>
      <rPr>
        <sz val="12"/>
        <color theme="1"/>
        <rFont val="Calibri"/>
        <family val="2"/>
      </rPr>
      <t>(</t>
    </r>
    <r>
      <rPr>
        <sz val="12"/>
        <color theme="1"/>
        <rFont val="新細明體"/>
        <family val="1"/>
        <charset val="136"/>
      </rPr>
      <t>左</t>
    </r>
    <r>
      <rPr>
        <sz val="12"/>
        <color theme="1"/>
        <rFont val="Calibri"/>
        <family val="2"/>
      </rPr>
      <t>)</t>
    </r>
  </si>
  <si>
    <r>
      <t>1029-1098(70)(</t>
    </r>
    <r>
      <rPr>
        <sz val="12"/>
        <color theme="1"/>
        <rFont val="新細明體"/>
        <family val="1"/>
        <charset val="136"/>
      </rPr>
      <t>范惇</t>
    </r>
    <r>
      <rPr>
        <sz val="12"/>
        <color theme="1"/>
        <rFont val="Calibri"/>
        <family val="2"/>
      </rPr>
      <t>)</t>
    </r>
    <r>
      <rPr>
        <sz val="12"/>
        <color theme="1"/>
        <rFont val="新細明體"/>
        <family val="1"/>
        <charset val="136"/>
      </rPr>
      <t>、</t>
    </r>
    <r>
      <rPr>
        <sz val="12"/>
        <color theme="1"/>
        <rFont val="Calibri"/>
        <family val="2"/>
      </rPr>
      <t>?-1090(</t>
    </r>
    <r>
      <rPr>
        <sz val="12"/>
        <color theme="1"/>
        <rFont val="新細明體"/>
        <family val="1"/>
        <charset val="136"/>
      </rPr>
      <t>杜氏</t>
    </r>
    <r>
      <rPr>
        <sz val="12"/>
        <color theme="1"/>
        <rFont val="Calibri"/>
        <family val="2"/>
      </rPr>
      <t>)</t>
    </r>
  </si>
  <si>
    <r>
      <rPr>
        <sz val="12"/>
        <color theme="1"/>
        <rFont val="新細明體"/>
        <family val="1"/>
        <charset val="136"/>
      </rPr>
      <t>墓誌「宋東陽范府君墓誌銘」</t>
    </r>
    <r>
      <rPr>
        <sz val="12"/>
        <color theme="1"/>
        <rFont val="Calibri"/>
        <family val="2"/>
      </rPr>
      <t>1</t>
    </r>
    <r>
      <rPr>
        <sz val="12"/>
        <color theme="1"/>
        <rFont val="新細明體"/>
        <family val="1"/>
        <charset val="136"/>
      </rPr>
      <t>、杜氏墓誌</t>
    </r>
    <r>
      <rPr>
        <sz val="12"/>
        <color theme="1"/>
        <rFont val="Calibri"/>
        <family val="2"/>
      </rPr>
      <t>1</t>
    </r>
  </si>
  <si>
    <r>
      <rPr>
        <sz val="12"/>
        <color theme="1"/>
        <rFont val="新細明體"/>
        <family val="1"/>
        <charset val="136"/>
      </rPr>
      <t>無</t>
    </r>
    <r>
      <rPr>
        <sz val="12"/>
        <color theme="1"/>
        <rFont val="Calibri"/>
        <family val="2"/>
      </rPr>
      <t>(</t>
    </r>
    <r>
      <rPr>
        <sz val="12"/>
        <color theme="1"/>
        <rFont val="新細明體"/>
        <family val="1"/>
        <charset val="136"/>
      </rPr>
      <t>屢考不第，父兄均為官</t>
    </r>
    <r>
      <rPr>
        <sz val="12"/>
        <color theme="1"/>
        <rFont val="Calibri"/>
        <family val="2"/>
      </rPr>
      <t>)</t>
    </r>
  </si>
  <si>
    <r>
      <rPr>
        <sz val="12"/>
        <color theme="1"/>
        <rFont val="新細明體"/>
        <family val="1"/>
        <charset val="136"/>
      </rPr>
      <t>金華地區文管會，〈浙江蘭溪縣北宋石室墓〉，《考古》，</t>
    </r>
    <r>
      <rPr>
        <sz val="12"/>
        <color theme="1"/>
        <rFont val="Calibri"/>
        <family val="2"/>
      </rPr>
      <t>1985</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155-157</t>
    </r>
    <r>
      <rPr>
        <sz val="12"/>
        <color theme="1"/>
        <rFont val="新細明體"/>
        <family val="1"/>
        <charset val="136"/>
      </rPr>
      <t>。</t>
    </r>
  </si>
  <si>
    <r>
      <rPr>
        <sz val="12"/>
        <color theme="1"/>
        <rFont val="新細明體"/>
        <family val="1"/>
        <charset val="136"/>
      </rPr>
      <t>浙江省寧波市象山縣珠溪鄉常樂寺</t>
    </r>
  </si>
  <si>
    <r>
      <rPr>
        <sz val="12"/>
        <color theme="1"/>
        <rFont val="新細明體"/>
        <family val="1"/>
        <charset val="136"/>
      </rPr>
      <t>卒於元祐元年</t>
    </r>
  </si>
  <si>
    <r>
      <rPr>
        <sz val="12"/>
        <color theme="1"/>
        <rFont val="新細明體"/>
        <family val="1"/>
        <charset val="136"/>
      </rPr>
      <t>黃浦</t>
    </r>
  </si>
  <si>
    <t>1031-1086</t>
  </si>
  <si>
    <r>
      <rPr>
        <sz val="12"/>
        <color theme="1"/>
        <rFont val="新細明體"/>
        <family val="1"/>
        <charset val="136"/>
      </rPr>
      <t>墓誌「宋故黃君墓誌銘」</t>
    </r>
    <r>
      <rPr>
        <sz val="12"/>
        <color theme="1"/>
        <rFont val="Calibri"/>
        <family val="2"/>
      </rPr>
      <t>1</t>
    </r>
  </si>
  <si>
    <r>
      <rPr>
        <sz val="12"/>
        <color theme="1"/>
        <rFont val="新細明體"/>
        <family val="1"/>
        <charset val="136"/>
      </rPr>
      <t>無</t>
    </r>
    <r>
      <rPr>
        <sz val="12"/>
        <color theme="1"/>
        <rFont val="Calibri"/>
        <family val="2"/>
      </rPr>
      <t>(</t>
    </r>
    <r>
      <rPr>
        <sz val="12"/>
        <color theme="1"/>
        <rFont val="新細明體"/>
        <family val="1"/>
        <charset val="136"/>
      </rPr>
      <t>三代皆不仕，兒子舉進士</t>
    </r>
    <r>
      <rPr>
        <sz val="12"/>
        <color theme="1"/>
        <rFont val="Calibri"/>
        <family val="2"/>
      </rPr>
      <t>)</t>
    </r>
  </si>
  <si>
    <r>
      <rPr>
        <sz val="12"/>
        <color theme="1"/>
        <rFont val="新細明體"/>
        <family val="1"/>
        <charset val="136"/>
      </rPr>
      <t>錢永章，〈浙江象山縣清理北宋黃浦墓〉，《考古》，</t>
    </r>
    <r>
      <rPr>
        <sz val="12"/>
        <color theme="1"/>
        <rFont val="Calibri"/>
        <family val="2"/>
      </rPr>
      <t>1986</t>
    </r>
    <r>
      <rPr>
        <sz val="12"/>
        <color theme="1"/>
        <rFont val="新細明體"/>
        <family val="1"/>
        <charset val="136"/>
      </rPr>
      <t>年</t>
    </r>
    <r>
      <rPr>
        <sz val="12"/>
        <color theme="1"/>
        <rFont val="Calibri"/>
        <family val="2"/>
      </rPr>
      <t>9</t>
    </r>
    <r>
      <rPr>
        <sz val="12"/>
        <color theme="1"/>
        <rFont val="新細明體"/>
        <family val="1"/>
        <charset val="136"/>
      </rPr>
      <t>期，頁</t>
    </r>
    <r>
      <rPr>
        <sz val="12"/>
        <color theme="1"/>
        <rFont val="Calibri"/>
        <family val="2"/>
      </rPr>
      <t>861-863</t>
    </r>
    <r>
      <rPr>
        <sz val="12"/>
        <color theme="1"/>
        <rFont val="新細明體"/>
        <family val="1"/>
        <charset val="136"/>
      </rPr>
      <t>。</t>
    </r>
  </si>
  <si>
    <r>
      <rPr>
        <sz val="12"/>
        <color theme="1"/>
        <rFont val="新細明體"/>
        <family val="1"/>
        <charset val="136"/>
      </rPr>
      <t>江蘇省南京市中山門外孝衛街鐵匠營東北水塘北岸</t>
    </r>
  </si>
  <si>
    <r>
      <rPr>
        <sz val="12"/>
        <color theme="1"/>
        <rFont val="新細明體"/>
        <family val="1"/>
        <charset val="136"/>
      </rPr>
      <t>木墓誌</t>
    </r>
    <r>
      <rPr>
        <sz val="12"/>
        <color theme="1"/>
        <rFont val="Calibri"/>
        <family val="2"/>
      </rPr>
      <t>1(?)</t>
    </r>
  </si>
  <si>
    <r>
      <rPr>
        <sz val="12"/>
        <color theme="1"/>
        <rFont val="新細明體"/>
        <family val="1"/>
        <charset val="136"/>
      </rPr>
      <t>南京市博物館</t>
    </r>
    <r>
      <rPr>
        <sz val="12"/>
        <color theme="1"/>
        <rFont val="Calibri"/>
        <family val="2"/>
      </rPr>
      <t xml:space="preserve">  </t>
    </r>
    <r>
      <rPr>
        <sz val="12"/>
        <color theme="1"/>
        <rFont val="新細明體"/>
        <family val="1"/>
        <charset val="136"/>
      </rPr>
      <t>管玉春，〈南京市孝衛街北宋墓出土木尺〉，《文物》，</t>
    </r>
    <r>
      <rPr>
        <sz val="12"/>
        <color theme="1"/>
        <rFont val="Calibri"/>
        <family val="2"/>
      </rPr>
      <t>1982</t>
    </r>
    <r>
      <rPr>
        <sz val="12"/>
        <color theme="1"/>
        <rFont val="新細明體"/>
        <family val="1"/>
        <charset val="136"/>
      </rPr>
      <t>年</t>
    </r>
    <r>
      <rPr>
        <sz val="12"/>
        <color theme="1"/>
        <rFont val="Calibri"/>
        <family val="2"/>
      </rPr>
      <t>8</t>
    </r>
    <r>
      <rPr>
        <sz val="12"/>
        <color theme="1"/>
        <rFont val="新細明體"/>
        <family val="1"/>
        <charset val="136"/>
      </rPr>
      <t>期，頁</t>
    </r>
    <r>
      <rPr>
        <sz val="12"/>
        <color theme="1"/>
        <rFont val="Calibri"/>
        <family val="2"/>
      </rPr>
      <t>50</t>
    </r>
    <r>
      <rPr>
        <sz val="12"/>
        <color theme="1"/>
        <rFont val="新細明體"/>
        <family val="1"/>
        <charset val="136"/>
      </rPr>
      <t>。</t>
    </r>
  </si>
  <si>
    <r>
      <rPr>
        <sz val="12"/>
        <color theme="1"/>
        <rFont val="新細明體"/>
        <family val="1"/>
        <charset val="136"/>
      </rPr>
      <t>江蘇省南京市幕府山</t>
    </r>
  </si>
  <si>
    <r>
      <rPr>
        <sz val="12"/>
        <color theme="1"/>
        <rFont val="新細明體"/>
        <family val="1"/>
        <charset val="136"/>
      </rPr>
      <t>北宋中期</t>
    </r>
  </si>
  <si>
    <r>
      <rPr>
        <sz val="12"/>
        <color theme="1"/>
        <rFont val="新細明體"/>
        <family val="1"/>
        <charset val="136"/>
      </rPr>
      <t>墓誌</t>
    </r>
    <r>
      <rPr>
        <sz val="12"/>
        <color theme="1"/>
        <rFont val="Calibri"/>
        <family val="2"/>
      </rPr>
      <t>1(</t>
    </r>
    <r>
      <rPr>
        <sz val="12"/>
        <color theme="1"/>
        <rFont val="新細明體"/>
        <family val="1"/>
        <charset val="136"/>
      </rPr>
      <t>東室，剝蝕不清</t>
    </r>
    <r>
      <rPr>
        <sz val="12"/>
        <color theme="1"/>
        <rFont val="Calibri"/>
        <family val="2"/>
      </rPr>
      <t>)</t>
    </r>
  </si>
  <si>
    <r>
      <rPr>
        <sz val="12"/>
        <color theme="1"/>
        <rFont val="新細明體"/>
        <family val="1"/>
        <charset val="136"/>
      </rPr>
      <t>南京市博物館，〈南京幕府山宋墓清理簡報〉，《文物》，</t>
    </r>
    <r>
      <rPr>
        <sz val="12"/>
        <color theme="1"/>
        <rFont val="Calibri"/>
        <family val="2"/>
      </rPr>
      <t>1982</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28-30</t>
    </r>
    <r>
      <rPr>
        <sz val="12"/>
        <color theme="1"/>
        <rFont val="新細明體"/>
        <family val="1"/>
        <charset val="136"/>
      </rPr>
      <t>。</t>
    </r>
  </si>
  <si>
    <r>
      <rPr>
        <sz val="12"/>
        <color theme="1"/>
        <rFont val="新細明體"/>
        <family val="1"/>
        <charset val="136"/>
      </rPr>
      <t>江蘇省鎮江市南郊距市中心西南二公里的黃鶴山西麓處</t>
    </r>
  </si>
  <si>
    <r>
      <rPr>
        <sz val="12"/>
        <color theme="1"/>
        <rFont val="新細明體"/>
        <family val="1"/>
        <charset val="136"/>
      </rPr>
      <t>葬於熙寧四年十二月十日</t>
    </r>
  </si>
  <si>
    <r>
      <rPr>
        <sz val="12"/>
        <color theme="1"/>
        <rFont val="新細明體"/>
        <family val="1"/>
        <charset val="136"/>
      </rPr>
      <t>章岷</t>
    </r>
  </si>
  <si>
    <t>1002-1071(70)</t>
  </si>
  <si>
    <r>
      <rPr>
        <sz val="12"/>
        <color theme="1"/>
        <rFont val="新細明體"/>
        <family val="1"/>
        <charset val="136"/>
      </rPr>
      <t>墓誌「宋故光祿卿致仕章公墓誌銘」</t>
    </r>
    <r>
      <rPr>
        <sz val="12"/>
        <color theme="1"/>
        <rFont val="Calibri"/>
        <family val="2"/>
      </rPr>
      <t>1</t>
    </r>
  </si>
  <si>
    <r>
      <rPr>
        <sz val="12"/>
        <color theme="1"/>
        <rFont val="新細明體"/>
        <family val="1"/>
        <charset val="136"/>
      </rPr>
      <t>以光祿卿致仕</t>
    </r>
  </si>
  <si>
    <r>
      <rPr>
        <sz val="12"/>
        <color theme="1"/>
        <rFont val="新細明體"/>
        <family val="1"/>
        <charset val="136"/>
      </rPr>
      <t>鎮江市博物館，〈鎮江市南郊北宋章岷墓〉，《文物》，</t>
    </r>
    <r>
      <rPr>
        <sz val="12"/>
        <color theme="1"/>
        <rFont val="Calibri"/>
        <family val="2"/>
      </rPr>
      <t>1977</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55-58</t>
    </r>
    <r>
      <rPr>
        <sz val="12"/>
        <color theme="1"/>
        <rFont val="新細明體"/>
        <family val="1"/>
        <charset val="136"/>
      </rPr>
      <t>。</t>
    </r>
  </si>
  <si>
    <r>
      <rPr>
        <sz val="12"/>
        <color theme="1"/>
        <rFont val="新細明體"/>
        <family val="1"/>
        <charset val="136"/>
      </rPr>
      <t>江蘇省江寧縣南京附近東善橋</t>
    </r>
  </si>
  <si>
    <r>
      <rPr>
        <sz val="12"/>
        <color theme="1"/>
        <rFont val="新細明體"/>
        <family val="1"/>
        <charset val="136"/>
      </rPr>
      <t>元豐七年</t>
    </r>
  </si>
  <si>
    <t>?-1084(?)</t>
  </si>
  <si>
    <r>
      <rPr>
        <sz val="12"/>
        <color theme="1"/>
        <rFont val="新細明體"/>
        <family val="1"/>
        <charset val="136"/>
      </rPr>
      <t>墓誌並蓋「宋故太原王氏墓誌」</t>
    </r>
    <r>
      <rPr>
        <sz val="12"/>
        <color theme="1"/>
        <rFont val="Calibri"/>
        <family val="2"/>
      </rPr>
      <t>1</t>
    </r>
  </si>
  <si>
    <r>
      <rPr>
        <sz val="12"/>
        <color theme="1"/>
        <rFont val="新細明體"/>
        <family val="1"/>
        <charset val="136"/>
      </rPr>
      <t>朱江，〈江蘇南部宋墓記略〉，《考古》，</t>
    </r>
    <r>
      <rPr>
        <sz val="12"/>
        <color theme="1"/>
        <rFont val="Calibri"/>
        <family val="2"/>
      </rPr>
      <t>1959</t>
    </r>
    <r>
      <rPr>
        <sz val="12"/>
        <color theme="1"/>
        <rFont val="新細明體"/>
        <family val="1"/>
        <charset val="136"/>
      </rPr>
      <t>年</t>
    </r>
    <r>
      <rPr>
        <sz val="12"/>
        <color theme="1"/>
        <rFont val="Calibri"/>
        <family val="2"/>
      </rPr>
      <t>6</t>
    </r>
    <r>
      <rPr>
        <sz val="12"/>
        <color theme="1"/>
        <rFont val="新細明體"/>
        <family val="1"/>
        <charset val="136"/>
      </rPr>
      <t>期，頁</t>
    </r>
    <r>
      <rPr>
        <sz val="12"/>
        <color theme="1"/>
        <rFont val="Calibri"/>
        <family val="2"/>
      </rPr>
      <t>318-319</t>
    </r>
    <r>
      <rPr>
        <sz val="12"/>
        <color theme="1"/>
        <rFont val="新細明體"/>
        <family val="1"/>
        <charset val="136"/>
      </rPr>
      <t>。</t>
    </r>
  </si>
  <si>
    <r>
      <rPr>
        <sz val="12"/>
        <color theme="1"/>
        <rFont val="新細明體"/>
        <family val="1"/>
        <charset val="136"/>
      </rPr>
      <t>江蘇省淮安縣楊廟鎮</t>
    </r>
    <r>
      <rPr>
        <sz val="12"/>
        <color theme="1"/>
        <rFont val="Calibri"/>
        <family val="2"/>
      </rPr>
      <t>M2</t>
    </r>
  </si>
  <si>
    <r>
      <rPr>
        <sz val="12"/>
        <color theme="1"/>
        <rFont val="新細明體"/>
        <family val="1"/>
        <charset val="136"/>
      </rPr>
      <t>邵氏</t>
    </r>
    <r>
      <rPr>
        <sz val="12"/>
        <color theme="1"/>
        <rFont val="Calibri"/>
        <family val="2"/>
      </rPr>
      <t>(</t>
    </r>
    <r>
      <rPr>
        <sz val="12"/>
        <color theme="1"/>
        <rFont val="新細明體"/>
        <family val="1"/>
        <charset val="136"/>
      </rPr>
      <t>中室</t>
    </r>
    <r>
      <rPr>
        <sz val="12"/>
        <color theme="1"/>
        <rFont val="Calibri"/>
        <family val="2"/>
      </rPr>
      <t>)</t>
    </r>
    <r>
      <rPr>
        <sz val="12"/>
        <color theme="1"/>
        <rFont val="新細明體"/>
        <family val="1"/>
        <charset val="136"/>
      </rPr>
      <t>、楊公佐</t>
    </r>
    <r>
      <rPr>
        <sz val="12"/>
        <color theme="1"/>
        <rFont val="Calibri"/>
        <family val="2"/>
      </rPr>
      <t>(</t>
    </r>
    <r>
      <rPr>
        <sz val="12"/>
        <color theme="1"/>
        <rFont val="新細明體"/>
        <family val="1"/>
        <charset val="136"/>
      </rPr>
      <t>東室</t>
    </r>
    <r>
      <rPr>
        <sz val="12"/>
        <color theme="1"/>
        <rFont val="Calibri"/>
        <family val="2"/>
      </rPr>
      <t>)</t>
    </r>
    <r>
      <rPr>
        <sz val="12"/>
        <color theme="1"/>
        <rFont val="新細明體"/>
        <family val="1"/>
        <charset val="136"/>
      </rPr>
      <t>、周氏</t>
    </r>
    <r>
      <rPr>
        <sz val="12"/>
        <color theme="1"/>
        <rFont val="Calibri"/>
        <family val="2"/>
      </rPr>
      <t>(</t>
    </r>
    <r>
      <rPr>
        <sz val="12"/>
        <color theme="1"/>
        <rFont val="新細明體"/>
        <family val="1"/>
        <charset val="136"/>
      </rPr>
      <t>西室</t>
    </r>
    <r>
      <rPr>
        <sz val="12"/>
        <color theme="1"/>
        <rFont val="Calibri"/>
        <family val="2"/>
      </rPr>
      <t>)</t>
    </r>
  </si>
  <si>
    <r>
      <rPr>
        <sz val="12"/>
        <color theme="1"/>
        <rFont val="新細明體"/>
        <family val="1"/>
        <charset val="136"/>
      </rPr>
      <t>不明</t>
    </r>
    <r>
      <rPr>
        <sz val="12"/>
        <color theme="1"/>
        <rFont val="Calibri"/>
        <family val="2"/>
      </rPr>
      <t>(</t>
    </r>
    <r>
      <rPr>
        <sz val="12"/>
        <color theme="1"/>
        <rFont val="新細明體"/>
        <family val="1"/>
        <charset val="136"/>
      </rPr>
      <t>邵氏</t>
    </r>
    <r>
      <rPr>
        <sz val="12"/>
        <color theme="1"/>
        <rFont val="Calibri"/>
        <family val="2"/>
      </rPr>
      <t>)</t>
    </r>
    <r>
      <rPr>
        <sz val="12"/>
        <color theme="1"/>
        <rFont val="新細明體"/>
        <family val="1"/>
        <charset val="136"/>
      </rPr>
      <t>、</t>
    </r>
    <r>
      <rPr>
        <sz val="12"/>
        <color theme="1"/>
        <rFont val="Calibri"/>
        <family val="2"/>
      </rPr>
      <t>1040-1094(55)(</t>
    </r>
    <r>
      <rPr>
        <sz val="12"/>
        <color theme="1"/>
        <rFont val="新細明體"/>
        <family val="1"/>
        <charset val="136"/>
      </rPr>
      <t>楊公佐</t>
    </r>
    <r>
      <rPr>
        <sz val="12"/>
        <color theme="1"/>
        <rFont val="Calibri"/>
        <family val="2"/>
      </rPr>
      <t>)</t>
    </r>
    <r>
      <rPr>
        <sz val="12"/>
        <color theme="1"/>
        <rFont val="新細明體"/>
        <family val="1"/>
        <charset val="136"/>
      </rPr>
      <t>、不明</t>
    </r>
    <r>
      <rPr>
        <sz val="12"/>
        <color theme="1"/>
        <rFont val="Calibri"/>
        <family val="2"/>
      </rPr>
      <t>(</t>
    </r>
    <r>
      <rPr>
        <sz val="12"/>
        <color theme="1"/>
        <rFont val="新細明體"/>
        <family val="1"/>
        <charset val="136"/>
      </rPr>
      <t>周氏</t>
    </r>
    <r>
      <rPr>
        <sz val="12"/>
        <color theme="1"/>
        <rFont val="Calibri"/>
        <family val="2"/>
      </rPr>
      <t>)</t>
    </r>
  </si>
  <si>
    <r>
      <rPr>
        <sz val="12"/>
        <color theme="1"/>
        <rFont val="新細明體"/>
        <family val="1"/>
        <charset val="136"/>
      </rPr>
      <t>墓誌「宋故殿直楊君墓誌并銘</t>
    </r>
    <r>
      <rPr>
        <sz val="12"/>
        <color theme="1"/>
        <rFont val="Calibri"/>
        <family val="2"/>
      </rPr>
      <t>...</t>
    </r>
    <r>
      <rPr>
        <sz val="12"/>
        <color theme="1"/>
        <rFont val="新細明體"/>
        <family val="1"/>
        <charset val="136"/>
      </rPr>
      <t>」</t>
    </r>
    <r>
      <rPr>
        <sz val="12"/>
        <color theme="1"/>
        <rFont val="Calibri"/>
        <family val="2"/>
      </rPr>
      <t>1</t>
    </r>
  </si>
  <si>
    <r>
      <rPr>
        <sz val="12"/>
        <color theme="1"/>
        <rFont val="新細明體"/>
        <family val="1"/>
        <charset val="136"/>
      </rPr>
      <t>不明</t>
    </r>
    <r>
      <rPr>
        <sz val="12"/>
        <color theme="1"/>
        <rFont val="Calibri"/>
        <family val="2"/>
      </rPr>
      <t>(</t>
    </r>
    <r>
      <rPr>
        <sz val="12"/>
        <color theme="1"/>
        <rFont val="新細明體"/>
        <family val="1"/>
        <charset val="136"/>
      </rPr>
      <t>邵氏</t>
    </r>
    <r>
      <rPr>
        <sz val="12"/>
        <color theme="1"/>
        <rFont val="Calibri"/>
        <family val="2"/>
      </rPr>
      <t>)</t>
    </r>
    <r>
      <rPr>
        <sz val="12"/>
        <color theme="1"/>
        <rFont val="新細明體"/>
        <family val="1"/>
        <charset val="136"/>
      </rPr>
      <t>、左班殿直</t>
    </r>
    <r>
      <rPr>
        <sz val="12"/>
        <color theme="1"/>
        <rFont val="Calibri"/>
        <family val="2"/>
      </rPr>
      <t>(</t>
    </r>
    <r>
      <rPr>
        <sz val="12"/>
        <color theme="1"/>
        <rFont val="新細明體"/>
        <family val="1"/>
        <charset val="136"/>
      </rPr>
      <t>楊公佐</t>
    </r>
    <r>
      <rPr>
        <sz val="12"/>
        <color theme="1"/>
        <rFont val="Calibri"/>
        <family val="2"/>
      </rPr>
      <t>)</t>
    </r>
    <r>
      <rPr>
        <sz val="12"/>
        <color theme="1"/>
        <rFont val="新細明體"/>
        <family val="1"/>
        <charset val="136"/>
      </rPr>
      <t>、不明</t>
    </r>
    <r>
      <rPr>
        <sz val="12"/>
        <color theme="1"/>
        <rFont val="Calibri"/>
        <family val="2"/>
      </rPr>
      <t>(</t>
    </r>
    <r>
      <rPr>
        <sz val="12"/>
        <color theme="1"/>
        <rFont val="新細明體"/>
        <family val="1"/>
        <charset val="136"/>
      </rPr>
      <t>周氏</t>
    </r>
    <r>
      <rPr>
        <sz val="12"/>
        <color theme="1"/>
        <rFont val="Calibri"/>
        <family val="2"/>
      </rPr>
      <t>)</t>
    </r>
  </si>
  <si>
    <r>
      <rPr>
        <sz val="12"/>
        <color theme="1"/>
        <rFont val="新細明體"/>
        <family val="1"/>
        <charset val="136"/>
      </rPr>
      <t>江蘇市文物管理委員會、南京博物院，〈江蘇淮安宋代壁畫墓〉，《文物》，</t>
    </r>
    <r>
      <rPr>
        <sz val="12"/>
        <color theme="1"/>
        <rFont val="Calibri"/>
        <family val="2"/>
      </rPr>
      <t>1960</t>
    </r>
    <r>
      <rPr>
        <sz val="12"/>
        <color theme="1"/>
        <rFont val="新細明體"/>
        <family val="1"/>
        <charset val="136"/>
      </rPr>
      <t>年</t>
    </r>
    <r>
      <rPr>
        <sz val="12"/>
        <color theme="1"/>
        <rFont val="Calibri"/>
        <family val="2"/>
      </rPr>
      <t>8-9</t>
    </r>
    <r>
      <rPr>
        <sz val="12"/>
        <color theme="1"/>
        <rFont val="新細明體"/>
        <family val="1"/>
        <charset val="136"/>
      </rPr>
      <t>期，頁</t>
    </r>
    <r>
      <rPr>
        <sz val="12"/>
        <color theme="1"/>
        <rFont val="Calibri"/>
        <family val="2"/>
      </rPr>
      <t>43-51</t>
    </r>
    <r>
      <rPr>
        <sz val="12"/>
        <color theme="1"/>
        <rFont val="新細明體"/>
        <family val="1"/>
        <charset val="136"/>
      </rPr>
      <t>。</t>
    </r>
    <r>
      <rPr>
        <sz val="12"/>
        <color theme="1"/>
        <rFont val="Calibri"/>
        <family val="2"/>
      </rPr>
      <t xml:space="preserve">; </t>
    </r>
    <r>
      <rPr>
        <sz val="12"/>
        <color theme="1"/>
        <rFont val="新細明體"/>
        <family val="1"/>
        <charset val="136"/>
      </rPr>
      <t>羅宗真，〈淮安宋墓出土的漆器〉，《文物》，</t>
    </r>
    <r>
      <rPr>
        <sz val="12"/>
        <color theme="1"/>
        <rFont val="Calibri"/>
        <family val="2"/>
      </rPr>
      <t>1963</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45-53</t>
    </r>
    <r>
      <rPr>
        <sz val="12"/>
        <color theme="1"/>
        <rFont val="新細明體"/>
        <family val="1"/>
        <charset val="136"/>
      </rPr>
      <t>。</t>
    </r>
  </si>
  <si>
    <r>
      <rPr>
        <sz val="12"/>
        <color theme="1"/>
        <rFont val="新細明體"/>
        <family val="1"/>
        <charset val="136"/>
      </rPr>
      <t>江蘇省江陰縣東園村</t>
    </r>
  </si>
  <si>
    <r>
      <rPr>
        <sz val="12"/>
        <color theme="1"/>
        <rFont val="新細明體"/>
        <family val="1"/>
        <charset val="136"/>
      </rPr>
      <t>葛閎</t>
    </r>
    <r>
      <rPr>
        <sz val="12"/>
        <color theme="1"/>
        <rFont val="Calibri"/>
        <family val="2"/>
      </rPr>
      <t>(?)</t>
    </r>
    <r>
      <rPr>
        <sz val="12"/>
        <color theme="1"/>
        <rFont val="新細明體"/>
        <family val="1"/>
        <charset val="136"/>
      </rPr>
      <t>、不明</t>
    </r>
  </si>
  <si>
    <r>
      <rPr>
        <sz val="12"/>
        <color theme="1"/>
        <rFont val="新細明體"/>
        <family val="1"/>
        <charset val="136"/>
      </rPr>
      <t>不明、不明</t>
    </r>
  </si>
  <si>
    <r>
      <rPr>
        <sz val="12"/>
        <color theme="1"/>
        <rFont val="新細明體"/>
        <family val="1"/>
        <charset val="136"/>
      </rPr>
      <t>葛宮家族</t>
    </r>
  </si>
  <si>
    <r>
      <rPr>
        <sz val="12"/>
        <color theme="1"/>
        <rFont val="新細明體"/>
        <family val="1"/>
        <charset val="136"/>
      </rPr>
      <t>石墓誌並蓋「宋□屯田□□郎□公墓□□」</t>
    </r>
    <r>
      <rPr>
        <sz val="12"/>
        <color theme="1"/>
        <rFont val="Calibri"/>
        <family val="2"/>
      </rPr>
      <t>1</t>
    </r>
  </si>
  <si>
    <r>
      <rPr>
        <sz val="12"/>
        <color theme="1"/>
        <rFont val="新細明體"/>
        <family val="1"/>
        <charset val="136"/>
      </rPr>
      <t>屯田員外郎</t>
    </r>
  </si>
  <si>
    <r>
      <rPr>
        <sz val="12"/>
        <color theme="1"/>
        <rFont val="新細明體"/>
        <family val="1"/>
        <charset val="136"/>
      </rPr>
      <t>江陰縣文化館，〈江陰夏港北宋墓發掘簡報〉，《文博通訊》，</t>
    </r>
    <r>
      <rPr>
        <sz val="12"/>
        <color theme="1"/>
        <rFont val="Calibri"/>
        <family val="2"/>
      </rPr>
      <t>31</t>
    </r>
    <r>
      <rPr>
        <sz val="12"/>
        <color theme="1"/>
        <rFont val="新細明體"/>
        <family val="1"/>
        <charset val="136"/>
      </rPr>
      <t>，</t>
    </r>
    <r>
      <rPr>
        <sz val="12"/>
        <color theme="1"/>
        <rFont val="Calibri"/>
        <family val="2"/>
      </rPr>
      <t>1980</t>
    </r>
    <r>
      <rPr>
        <sz val="12"/>
        <color theme="1"/>
        <rFont val="新細明體"/>
        <family val="1"/>
        <charset val="136"/>
      </rPr>
      <t>年，頁</t>
    </r>
    <r>
      <rPr>
        <sz val="12"/>
        <color theme="1"/>
        <rFont val="Calibri"/>
        <family val="2"/>
      </rPr>
      <t>9-12</t>
    </r>
    <r>
      <rPr>
        <sz val="12"/>
        <color theme="1"/>
        <rFont val="新細明體"/>
        <family val="1"/>
        <charset val="136"/>
      </rPr>
      <t>。</t>
    </r>
    <r>
      <rPr>
        <sz val="12"/>
        <color theme="1"/>
        <rFont val="Calibri"/>
        <family val="2"/>
      </rPr>
      <t xml:space="preserve">; </t>
    </r>
    <r>
      <rPr>
        <sz val="12"/>
        <color theme="1"/>
        <rFont val="新細明體"/>
        <family val="1"/>
        <charset val="136"/>
      </rPr>
      <t>江陰縣文化館，〈江蘇江陰北宋葛閎夫婦墓〉，收入《文物資料叢刊》，第</t>
    </r>
    <r>
      <rPr>
        <sz val="12"/>
        <color theme="1"/>
        <rFont val="Calibri"/>
        <family val="2"/>
      </rPr>
      <t>10</t>
    </r>
    <r>
      <rPr>
        <sz val="12"/>
        <color theme="1"/>
        <rFont val="新細明體"/>
        <family val="1"/>
        <charset val="136"/>
      </rPr>
      <t>期。北京：文物出版社，</t>
    </r>
    <r>
      <rPr>
        <sz val="12"/>
        <color theme="1"/>
        <rFont val="Calibri"/>
        <family val="2"/>
      </rPr>
      <t>1987</t>
    </r>
    <r>
      <rPr>
        <sz val="12"/>
        <color theme="1"/>
        <rFont val="新細明體"/>
        <family val="1"/>
        <charset val="136"/>
      </rPr>
      <t>，頁</t>
    </r>
    <r>
      <rPr>
        <sz val="12"/>
        <color theme="1"/>
        <rFont val="Calibri"/>
        <family val="2"/>
      </rPr>
      <t>171-174</t>
    </r>
    <r>
      <rPr>
        <sz val="12"/>
        <color theme="1"/>
        <rFont val="新細明體"/>
        <family val="1"/>
        <charset val="136"/>
      </rPr>
      <t>、</t>
    </r>
    <r>
      <rPr>
        <sz val="12"/>
        <color theme="1"/>
        <rFont val="Calibri"/>
        <family val="2"/>
      </rPr>
      <t>38</t>
    </r>
    <r>
      <rPr>
        <sz val="12"/>
        <color theme="1"/>
        <rFont val="新細明體"/>
        <family val="1"/>
        <charset val="136"/>
      </rPr>
      <t>。</t>
    </r>
  </si>
  <si>
    <r>
      <rPr>
        <sz val="12"/>
        <color theme="1"/>
        <rFont val="新細明體"/>
        <family val="1"/>
        <charset val="136"/>
      </rPr>
      <t>江蘇泰縣（現泰州市）姜埝</t>
    </r>
  </si>
  <si>
    <r>
      <rPr>
        <sz val="12"/>
        <color theme="1"/>
        <rFont val="新細明體"/>
        <family val="1"/>
        <charset val="136"/>
      </rPr>
      <t>卒於政和三年三月二十五日</t>
    </r>
  </si>
  <si>
    <r>
      <rPr>
        <sz val="12"/>
        <color theme="1"/>
        <rFont val="新細明體"/>
        <family val="1"/>
        <charset val="136"/>
      </rPr>
      <t>陳天若</t>
    </r>
  </si>
  <si>
    <t>1079-1114(36)</t>
  </si>
  <si>
    <r>
      <rPr>
        <sz val="12"/>
        <color theme="1"/>
        <rFont val="新細明體"/>
        <family val="1"/>
        <charset val="136"/>
      </rPr>
      <t>墓誌「宋陳欽止墓銘」</t>
    </r>
    <r>
      <rPr>
        <sz val="12"/>
        <color theme="1"/>
        <rFont val="Calibri"/>
        <family val="2"/>
      </rPr>
      <t>1</t>
    </r>
  </si>
  <si>
    <r>
      <rPr>
        <sz val="12"/>
        <color theme="1"/>
        <rFont val="新細明體"/>
        <family val="1"/>
        <charset val="136"/>
      </rPr>
      <t>士人</t>
    </r>
  </si>
  <si>
    <r>
      <rPr>
        <sz val="12"/>
        <color theme="1"/>
        <rFont val="新細明體"/>
        <family val="1"/>
        <charset val="136"/>
      </rPr>
      <t>周煜，〈泰縣姜埝發現北宋墓〉，《文博通訊》，</t>
    </r>
    <r>
      <rPr>
        <sz val="12"/>
        <color theme="1"/>
        <rFont val="Calibri"/>
        <family val="2"/>
      </rPr>
      <t>34</t>
    </r>
    <r>
      <rPr>
        <sz val="12"/>
        <color theme="1"/>
        <rFont val="新細明體"/>
        <family val="1"/>
        <charset val="136"/>
      </rPr>
      <t>，</t>
    </r>
    <r>
      <rPr>
        <sz val="12"/>
        <color theme="1"/>
        <rFont val="Calibri"/>
        <family val="2"/>
      </rPr>
      <t>1980</t>
    </r>
    <r>
      <rPr>
        <sz val="12"/>
        <color theme="1"/>
        <rFont val="新細明體"/>
        <family val="1"/>
        <charset val="136"/>
      </rPr>
      <t>年，頁</t>
    </r>
    <r>
      <rPr>
        <sz val="12"/>
        <color theme="1"/>
        <rFont val="Calibri"/>
        <family val="2"/>
      </rPr>
      <t>39</t>
    </r>
    <r>
      <rPr>
        <sz val="12"/>
        <color theme="1"/>
        <rFont val="新細明體"/>
        <family val="1"/>
        <charset val="136"/>
      </rPr>
      <t>。</t>
    </r>
  </si>
  <si>
    <r>
      <rPr>
        <sz val="12"/>
        <color theme="1"/>
        <rFont val="新細明體"/>
        <family val="1"/>
        <charset val="136"/>
      </rPr>
      <t>江蘇省泰州森森莊</t>
    </r>
  </si>
  <si>
    <r>
      <rPr>
        <sz val="12"/>
        <color theme="1"/>
        <rFont val="新細明體"/>
        <family val="1"/>
        <charset val="136"/>
      </rPr>
      <t>卒於至和三年</t>
    </r>
  </si>
  <si>
    <r>
      <rPr>
        <sz val="12"/>
        <color theme="1"/>
        <rFont val="新細明體"/>
        <family val="1"/>
        <charset val="136"/>
      </rPr>
      <t>姜仁惠</t>
    </r>
  </si>
  <si>
    <t>?-1056</t>
  </si>
  <si>
    <r>
      <rPr>
        <sz val="12"/>
        <color theme="1"/>
        <rFont val="新細明體"/>
        <family val="1"/>
        <charset val="136"/>
      </rPr>
      <t>姜諤</t>
    </r>
    <r>
      <rPr>
        <sz val="12"/>
        <color theme="1"/>
        <rFont val="Calibri"/>
        <family val="2"/>
      </rPr>
      <t>(</t>
    </r>
    <r>
      <rPr>
        <sz val="12"/>
        <color theme="1"/>
        <rFont val="新細明體"/>
        <family val="1"/>
        <charset val="136"/>
      </rPr>
      <t>子</t>
    </r>
    <r>
      <rPr>
        <sz val="12"/>
        <color theme="1"/>
        <rFont val="Calibri"/>
        <family val="2"/>
      </rPr>
      <t>)</t>
    </r>
  </si>
  <si>
    <r>
      <rPr>
        <sz val="12"/>
        <color theme="1"/>
        <rFont val="新細明體"/>
        <family val="1"/>
        <charset val="136"/>
      </rPr>
      <t>墓誌並蓋「宋故江司馬墓誌銘」</t>
    </r>
    <r>
      <rPr>
        <sz val="12"/>
        <color theme="1"/>
        <rFont val="Calibri"/>
        <family val="2"/>
      </rPr>
      <t>1(</t>
    </r>
    <r>
      <rPr>
        <sz val="12"/>
        <color theme="1"/>
        <rFont val="新細明體"/>
        <family val="1"/>
        <charset val="136"/>
      </rPr>
      <t>籒文</t>
    </r>
    <r>
      <rPr>
        <sz val="12"/>
        <color theme="1"/>
        <rFont val="Calibri"/>
        <family val="2"/>
      </rPr>
      <t>)</t>
    </r>
  </si>
  <si>
    <r>
      <rPr>
        <sz val="12"/>
        <color theme="1"/>
        <rFont val="新細明體"/>
        <family val="1"/>
        <charset val="136"/>
      </rPr>
      <t>將仕郎守泰州司馬</t>
    </r>
  </si>
  <si>
    <r>
      <rPr>
        <sz val="12"/>
        <color theme="1"/>
        <rFont val="新細明體"/>
        <family val="1"/>
        <charset val="136"/>
      </rPr>
      <t>黃炳煜，〈江蘇泰州北宋墓出土器物〉，《東南文化》，</t>
    </r>
    <r>
      <rPr>
        <sz val="12"/>
        <color theme="1"/>
        <rFont val="Calibri"/>
        <family val="2"/>
      </rPr>
      <t>1987</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64-69</t>
    </r>
    <r>
      <rPr>
        <sz val="12"/>
        <color theme="1"/>
        <rFont val="新細明體"/>
        <family val="1"/>
        <charset val="136"/>
      </rPr>
      <t>、</t>
    </r>
    <r>
      <rPr>
        <sz val="12"/>
        <color theme="1"/>
        <rFont val="Calibri"/>
        <family val="2"/>
      </rPr>
      <t>10</t>
    </r>
    <r>
      <rPr>
        <sz val="12"/>
        <color theme="1"/>
        <rFont val="新細明體"/>
        <family val="1"/>
        <charset val="136"/>
      </rPr>
      <t>。</t>
    </r>
  </si>
  <si>
    <r>
      <rPr>
        <sz val="12"/>
        <color theme="1"/>
        <rFont val="新細明體"/>
        <family val="1"/>
        <charset val="136"/>
      </rPr>
      <t>江蘇省溧陽縣竹簀公社中梅大隊</t>
    </r>
    <r>
      <rPr>
        <sz val="12"/>
        <color theme="1"/>
        <rFont val="Calibri"/>
        <family val="2"/>
      </rPr>
      <t>M1</t>
    </r>
  </si>
  <si>
    <r>
      <rPr>
        <sz val="12"/>
        <color theme="1"/>
        <rFont val="新細明體"/>
        <family val="1"/>
        <charset val="136"/>
      </rPr>
      <t>卒於元祐六年四月二十八日</t>
    </r>
  </si>
  <si>
    <r>
      <rPr>
        <sz val="12"/>
        <color theme="1"/>
        <rFont val="新細明體"/>
        <family val="1"/>
        <charset val="136"/>
      </rPr>
      <t>李彬</t>
    </r>
  </si>
  <si>
    <t>?-1091</t>
  </si>
  <si>
    <r>
      <rPr>
        <sz val="12"/>
        <color theme="1"/>
        <rFont val="新細明體"/>
        <family val="1"/>
        <charset val="136"/>
      </rPr>
      <t>潘氏</t>
    </r>
    <r>
      <rPr>
        <sz val="12"/>
        <color theme="1"/>
        <rFont val="Calibri"/>
        <family val="2"/>
      </rPr>
      <t>(</t>
    </r>
    <r>
      <rPr>
        <sz val="12"/>
        <color theme="1"/>
        <rFont val="新細明體"/>
        <family val="1"/>
        <charset val="136"/>
      </rPr>
      <t>妻，</t>
    </r>
    <r>
      <rPr>
        <sz val="12"/>
        <color theme="1"/>
        <rFont val="Calibri"/>
        <family val="2"/>
      </rPr>
      <t>T2504)</t>
    </r>
  </si>
  <si>
    <r>
      <rPr>
        <sz val="12"/>
        <color theme="1"/>
        <rFont val="新細明體"/>
        <family val="1"/>
        <charset val="136"/>
      </rPr>
      <t>石墓誌並蓋「宋故李府君墓誌銘</t>
    </r>
    <r>
      <rPr>
        <sz val="12"/>
        <color theme="1"/>
        <rFont val="Calibri"/>
        <family val="2"/>
      </rPr>
      <t>/</t>
    </r>
    <r>
      <rPr>
        <sz val="12"/>
        <color theme="1"/>
        <rFont val="新細明體"/>
        <family val="1"/>
        <charset val="136"/>
      </rPr>
      <t>九寄」</t>
    </r>
    <r>
      <rPr>
        <sz val="12"/>
        <color theme="1"/>
        <rFont val="Calibri"/>
        <family val="2"/>
      </rPr>
      <t>1(</t>
    </r>
    <r>
      <rPr>
        <sz val="12"/>
        <color theme="1"/>
        <rFont val="新細明體"/>
        <family val="1"/>
        <charset val="136"/>
      </rPr>
      <t>「九寄」鎸於「宋」上方</t>
    </r>
    <r>
      <rPr>
        <sz val="12"/>
        <color theme="1"/>
        <rFont val="Calibri"/>
        <family val="2"/>
      </rPr>
      <t>)</t>
    </r>
  </si>
  <si>
    <r>
      <rPr>
        <sz val="12"/>
        <color theme="1"/>
        <rFont val="新細明體"/>
        <family val="1"/>
        <charset val="136"/>
      </rPr>
      <t>鎮江市博物館、溧陽縣文化館，〈江蘇溧陽竹簀北宋李彬夫婦墓〉，《文物》，</t>
    </r>
    <r>
      <rPr>
        <sz val="12"/>
        <color theme="1"/>
        <rFont val="Calibri"/>
        <family val="2"/>
      </rPr>
      <t>1980</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34-44</t>
    </r>
    <r>
      <rPr>
        <sz val="12"/>
        <color theme="1"/>
        <rFont val="新細明體"/>
        <family val="1"/>
        <charset val="136"/>
      </rPr>
      <t>。</t>
    </r>
    <r>
      <rPr>
        <sz val="12"/>
        <color theme="1"/>
        <rFont val="Calibri"/>
        <family val="2"/>
      </rPr>
      <t xml:space="preserve">; </t>
    </r>
    <r>
      <rPr>
        <sz val="12"/>
        <color theme="1"/>
        <rFont val="新細明體"/>
        <family val="1"/>
        <charset val="136"/>
      </rPr>
      <t>莊程桓，〈江蘇溧陽北宋李彬夫妻墓五星鎮墓葬俗考〉，《文博》，</t>
    </r>
    <r>
      <rPr>
        <sz val="12"/>
        <color theme="1"/>
        <rFont val="Calibri"/>
        <family val="2"/>
      </rPr>
      <t>2020</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99-111</t>
    </r>
    <r>
      <rPr>
        <sz val="12"/>
        <color theme="1"/>
        <rFont val="新細明體"/>
        <family val="1"/>
        <charset val="136"/>
      </rPr>
      <t>。</t>
    </r>
    <r>
      <rPr>
        <sz val="12"/>
        <color theme="1"/>
        <rFont val="Calibri"/>
        <family val="2"/>
      </rPr>
      <t xml:space="preserve">; </t>
    </r>
    <r>
      <rPr>
        <sz val="12"/>
        <color theme="1"/>
        <rFont val="新細明體"/>
        <family val="1"/>
        <charset val="136"/>
      </rPr>
      <t>呂瑞東，〈北宋李彬夫婦墓出土五星俑研究〉，《東南文化》，</t>
    </r>
    <r>
      <rPr>
        <sz val="12"/>
        <color theme="1"/>
        <rFont val="Calibri"/>
        <family val="2"/>
      </rPr>
      <t>2020</t>
    </r>
    <r>
      <rPr>
        <sz val="12"/>
        <color theme="1"/>
        <rFont val="新細明體"/>
        <family val="1"/>
        <charset val="136"/>
      </rPr>
      <t>年</t>
    </r>
    <r>
      <rPr>
        <sz val="12"/>
        <color theme="1"/>
        <rFont val="Calibri"/>
        <family val="2"/>
      </rPr>
      <t>6</t>
    </r>
    <r>
      <rPr>
        <sz val="12"/>
        <color theme="1"/>
        <rFont val="新細明體"/>
        <family val="1"/>
        <charset val="136"/>
      </rPr>
      <t>期，頁</t>
    </r>
    <r>
      <rPr>
        <sz val="12"/>
        <color theme="1"/>
        <rFont val="Calibri"/>
        <family val="2"/>
      </rPr>
      <t>126-134</t>
    </r>
    <r>
      <rPr>
        <sz val="12"/>
        <color theme="1"/>
        <rFont val="新細明體"/>
        <family val="1"/>
        <charset val="136"/>
      </rPr>
      <t>。</t>
    </r>
  </si>
  <si>
    <r>
      <rPr>
        <sz val="12"/>
        <color theme="1"/>
        <rFont val="新細明體"/>
        <family val="1"/>
        <charset val="136"/>
      </rPr>
      <t>浙江省溫州市郭溪鎮梅園村</t>
    </r>
    <r>
      <rPr>
        <sz val="12"/>
        <color theme="1"/>
        <rFont val="Calibri"/>
        <family val="2"/>
      </rPr>
      <t>M2</t>
    </r>
  </si>
  <si>
    <r>
      <rPr>
        <sz val="12"/>
        <color theme="1"/>
        <rFont val="新細明體"/>
        <family val="1"/>
        <charset val="136"/>
      </rPr>
      <t>葬於崇寧二年十二月丙午</t>
    </r>
  </si>
  <si>
    <r>
      <rPr>
        <sz val="12"/>
        <color theme="1"/>
        <rFont val="新細明體"/>
        <family val="1"/>
        <charset val="136"/>
      </rPr>
      <t>趙氏</t>
    </r>
  </si>
  <si>
    <t>1073-1102(30)</t>
  </si>
  <si>
    <r>
      <rPr>
        <sz val="12"/>
        <color theme="1"/>
        <rFont val="新細明體"/>
        <family val="1"/>
        <charset val="136"/>
      </rPr>
      <t>張煇</t>
    </r>
    <r>
      <rPr>
        <sz val="12"/>
        <color theme="1"/>
        <rFont val="Calibri"/>
        <family val="2"/>
      </rPr>
      <t>(</t>
    </r>
    <r>
      <rPr>
        <sz val="12"/>
        <color theme="1"/>
        <rFont val="新細明體"/>
        <family val="1"/>
        <charset val="136"/>
      </rPr>
      <t>夫，</t>
    </r>
    <r>
      <rPr>
        <sz val="12"/>
        <color theme="1"/>
        <rFont val="Calibri"/>
        <family val="2"/>
      </rPr>
      <t>T2507)</t>
    </r>
  </si>
  <si>
    <r>
      <rPr>
        <sz val="12"/>
        <color theme="1"/>
        <rFont val="新細明體"/>
        <family val="1"/>
        <charset val="136"/>
      </rPr>
      <t>墓誌「趙夫人墓」</t>
    </r>
    <r>
      <rPr>
        <sz val="12"/>
        <color theme="1"/>
        <rFont val="Calibri"/>
        <family val="2"/>
      </rPr>
      <t>1</t>
    </r>
  </si>
  <si>
    <r>
      <rPr>
        <sz val="12"/>
        <color theme="1"/>
        <rFont val="新細明體"/>
        <family val="1"/>
        <charset val="136"/>
      </rPr>
      <t>夫人</t>
    </r>
    <r>
      <rPr>
        <sz val="12"/>
        <color theme="1"/>
        <rFont val="Calibri"/>
        <family val="2"/>
      </rPr>
      <t>(</t>
    </r>
    <r>
      <rPr>
        <sz val="12"/>
        <color theme="1"/>
        <rFont val="新細明體"/>
        <family val="1"/>
        <charset val="136"/>
      </rPr>
      <t>夫張煇為國子小學錄</t>
    </r>
    <r>
      <rPr>
        <sz val="12"/>
        <color theme="1"/>
        <rFont val="Calibri"/>
        <family val="2"/>
      </rPr>
      <t>)</t>
    </r>
  </si>
  <si>
    <r>
      <rPr>
        <sz val="12"/>
        <color theme="1"/>
        <rFont val="新細明體"/>
        <family val="1"/>
        <charset val="136"/>
      </rPr>
      <t>王同軍，〈溫州郭溪梅園發現南宋張煇家族墓〉，《東方博物》，</t>
    </r>
    <r>
      <rPr>
        <sz val="12"/>
        <color theme="1"/>
        <rFont val="Calibri"/>
        <family val="2"/>
      </rPr>
      <t>2</t>
    </r>
    <r>
      <rPr>
        <sz val="12"/>
        <color theme="1"/>
        <rFont val="新細明體"/>
        <family val="1"/>
        <charset val="136"/>
      </rPr>
      <t>，</t>
    </r>
    <r>
      <rPr>
        <sz val="12"/>
        <color theme="1"/>
        <rFont val="Calibri"/>
        <family val="2"/>
      </rPr>
      <t>1998</t>
    </r>
    <r>
      <rPr>
        <sz val="12"/>
        <color theme="1"/>
        <rFont val="新細明體"/>
        <family val="1"/>
        <charset val="136"/>
      </rPr>
      <t>年，頁</t>
    </r>
    <r>
      <rPr>
        <sz val="12"/>
        <color theme="1"/>
        <rFont val="Calibri"/>
        <family val="2"/>
      </rPr>
      <t>312-316</t>
    </r>
    <r>
      <rPr>
        <sz val="12"/>
        <color theme="1"/>
        <rFont val="新細明體"/>
        <family val="1"/>
        <charset val="136"/>
      </rPr>
      <t>。</t>
    </r>
  </si>
  <si>
    <r>
      <rPr>
        <sz val="12"/>
        <color theme="1"/>
        <rFont val="新細明體"/>
        <family val="1"/>
        <charset val="136"/>
      </rPr>
      <t>江蘇省金壇市茅麓鎮石馬墳</t>
    </r>
    <r>
      <rPr>
        <sz val="12"/>
        <color theme="1"/>
        <rFont val="Calibri"/>
        <family val="2"/>
      </rPr>
      <t>05JMSM1</t>
    </r>
  </si>
  <si>
    <r>
      <rPr>
        <sz val="12"/>
        <color theme="1"/>
        <rFont val="新細明體"/>
        <family val="1"/>
        <charset val="136"/>
      </rPr>
      <t>北宋</t>
    </r>
    <r>
      <rPr>
        <sz val="12"/>
        <color theme="1"/>
        <rFont val="Calibri"/>
        <family val="2"/>
      </rPr>
      <t>(</t>
    </r>
    <r>
      <rPr>
        <sz val="12"/>
        <color theme="1"/>
        <rFont val="新細明體"/>
        <family val="1"/>
        <charset val="136"/>
      </rPr>
      <t>考古報告推測晚於</t>
    </r>
    <r>
      <rPr>
        <sz val="12"/>
        <color theme="1"/>
        <rFont val="Calibri"/>
        <family val="2"/>
      </rPr>
      <t>M2</t>
    </r>
    <r>
      <rPr>
        <sz val="12"/>
        <color theme="1"/>
        <rFont val="新細明體"/>
        <family val="1"/>
        <charset val="136"/>
      </rPr>
      <t>、</t>
    </r>
    <r>
      <rPr>
        <sz val="12"/>
        <color theme="1"/>
        <rFont val="Calibri"/>
        <family val="2"/>
      </rPr>
      <t>M3)</t>
    </r>
  </si>
  <si>
    <r>
      <rPr>
        <sz val="12"/>
        <color theme="1"/>
        <rFont val="新細明體"/>
        <family val="1"/>
        <charset val="136"/>
      </rPr>
      <t>王君</t>
    </r>
  </si>
  <si>
    <r>
      <rPr>
        <sz val="12"/>
        <color theme="1"/>
        <rFont val="新細明體"/>
        <family val="1"/>
        <charset val="136"/>
      </rPr>
      <t>墓誌蓋「宋故清禎縣尉王君墓銘」</t>
    </r>
    <r>
      <rPr>
        <sz val="12"/>
        <color theme="1"/>
        <rFont val="Calibri"/>
        <family val="2"/>
      </rPr>
      <t>1</t>
    </r>
  </si>
  <si>
    <r>
      <rPr>
        <sz val="12"/>
        <color theme="1"/>
        <rFont val="新細明體"/>
        <family val="1"/>
        <charset val="136"/>
      </rPr>
      <t>清禎縣尉</t>
    </r>
  </si>
  <si>
    <r>
      <rPr>
        <sz val="12"/>
        <color theme="1"/>
        <rFont val="新細明體"/>
        <family val="1"/>
        <charset val="136"/>
      </rPr>
      <t>金壇市博物館，〈金壇市茅麓鎮石馬墳北宋墓的發掘〉，《東南文化》，</t>
    </r>
    <r>
      <rPr>
        <sz val="12"/>
        <color theme="1"/>
        <rFont val="Calibri"/>
        <family val="2"/>
      </rPr>
      <t>2006</t>
    </r>
    <r>
      <rPr>
        <sz val="12"/>
        <color theme="1"/>
        <rFont val="新細明體"/>
        <family val="1"/>
        <charset val="136"/>
      </rPr>
      <t>年</t>
    </r>
    <r>
      <rPr>
        <sz val="12"/>
        <color theme="1"/>
        <rFont val="Calibri"/>
        <family val="2"/>
      </rPr>
      <t>6</t>
    </r>
    <r>
      <rPr>
        <sz val="12"/>
        <color theme="1"/>
        <rFont val="新細明體"/>
        <family val="1"/>
        <charset val="136"/>
      </rPr>
      <t>期，頁</t>
    </r>
    <r>
      <rPr>
        <sz val="12"/>
        <color theme="1"/>
        <rFont val="Calibri"/>
        <family val="2"/>
      </rPr>
      <t>34-41</t>
    </r>
    <r>
      <rPr>
        <sz val="12"/>
        <color theme="1"/>
        <rFont val="新細明體"/>
        <family val="1"/>
        <charset val="136"/>
      </rPr>
      <t>。</t>
    </r>
  </si>
  <si>
    <r>
      <rPr>
        <sz val="12"/>
        <color theme="1"/>
        <rFont val="新細明體"/>
        <family val="1"/>
        <charset val="136"/>
      </rPr>
      <t>江蘇省金壇市茅麓鎮石馬墳</t>
    </r>
    <r>
      <rPr>
        <sz val="12"/>
        <color theme="1"/>
        <rFont val="Calibri"/>
        <family val="2"/>
      </rPr>
      <t>05JMSM2</t>
    </r>
  </si>
  <si>
    <r>
      <rPr>
        <sz val="12"/>
        <color theme="1"/>
        <rFont val="新細明體"/>
        <family val="1"/>
        <charset val="136"/>
      </rPr>
      <t>改葬於熙寧三年十二月十四日</t>
    </r>
  </si>
  <si>
    <r>
      <rPr>
        <sz val="12"/>
        <color theme="1"/>
        <rFont val="新細明體"/>
        <family val="1"/>
        <charset val="136"/>
      </rPr>
      <t>孫氏</t>
    </r>
  </si>
  <si>
    <t>1014-1057(44)</t>
  </si>
  <si>
    <r>
      <rPr>
        <sz val="12"/>
        <color theme="1"/>
        <rFont val="新細明體"/>
        <family val="1"/>
        <charset val="136"/>
      </rPr>
      <t>王璡</t>
    </r>
    <r>
      <rPr>
        <sz val="12"/>
        <color theme="1"/>
        <rFont val="Calibri"/>
        <family val="2"/>
      </rPr>
      <t>(</t>
    </r>
    <r>
      <rPr>
        <sz val="12"/>
        <color theme="1"/>
        <rFont val="新細明體"/>
        <family val="1"/>
        <charset val="136"/>
      </rPr>
      <t>夫，尚書比部員外郎</t>
    </r>
    <r>
      <rPr>
        <sz val="12"/>
        <color theme="1"/>
        <rFont val="Calibri"/>
        <family val="2"/>
      </rPr>
      <t>)</t>
    </r>
  </si>
  <si>
    <r>
      <rPr>
        <sz val="12"/>
        <color theme="1"/>
        <rFont val="新細明體"/>
        <family val="1"/>
        <charset val="136"/>
      </rPr>
      <t>墓誌「宋故昭德縣君孫氏墓銘」</t>
    </r>
    <r>
      <rPr>
        <sz val="12"/>
        <color theme="1"/>
        <rFont val="Calibri"/>
        <family val="2"/>
      </rPr>
      <t>1</t>
    </r>
  </si>
  <si>
    <r>
      <rPr>
        <sz val="12"/>
        <color theme="1"/>
        <rFont val="新細明體"/>
        <family val="1"/>
        <charset val="136"/>
      </rPr>
      <t>昭德縣君</t>
    </r>
  </si>
  <si>
    <r>
      <rPr>
        <sz val="12"/>
        <color theme="1"/>
        <rFont val="新細明體"/>
        <family val="1"/>
        <charset val="136"/>
      </rPr>
      <t>浙江省衢縣全旺公社馬依大隊村外大壽塢山坡</t>
    </r>
  </si>
  <si>
    <r>
      <rPr>
        <sz val="12"/>
        <color theme="1"/>
        <rFont val="新細明體"/>
        <family val="1"/>
        <charset val="136"/>
      </rPr>
      <t>遷葬於宣和乙巳四月初七</t>
    </r>
    <r>
      <rPr>
        <sz val="12"/>
        <color theme="1"/>
        <rFont val="Calibri"/>
        <family val="2"/>
      </rPr>
      <t>(</t>
    </r>
    <r>
      <rPr>
        <sz val="12"/>
        <color theme="1"/>
        <rFont val="新細明體"/>
        <family val="1"/>
        <charset val="136"/>
      </rPr>
      <t>劉正夫</t>
    </r>
    <r>
      <rPr>
        <sz val="12"/>
        <color theme="1"/>
        <rFont val="Calibri"/>
        <family val="2"/>
      </rPr>
      <t>)</t>
    </r>
    <r>
      <rPr>
        <sz val="12"/>
        <color theme="1"/>
        <rFont val="新細明體"/>
        <family val="1"/>
        <charset val="136"/>
      </rPr>
      <t>、葬於宣和乙巳十月十二日己酉</t>
    </r>
    <r>
      <rPr>
        <sz val="12"/>
        <color theme="1"/>
        <rFont val="Calibri"/>
        <family val="2"/>
      </rPr>
      <t>(</t>
    </r>
    <r>
      <rPr>
        <sz val="12"/>
        <color theme="1"/>
        <rFont val="新細明體"/>
        <family val="1"/>
        <charset val="136"/>
      </rPr>
      <t>張氏</t>
    </r>
    <r>
      <rPr>
        <sz val="12"/>
        <color theme="1"/>
        <rFont val="Calibri"/>
        <family val="2"/>
      </rPr>
      <t>)</t>
    </r>
  </si>
  <si>
    <r>
      <rPr>
        <sz val="12"/>
        <color theme="1"/>
        <rFont val="新細明體"/>
        <family val="1"/>
        <charset val="136"/>
      </rPr>
      <t>劉正夫、張氏</t>
    </r>
  </si>
  <si>
    <r>
      <t>?-1112(</t>
    </r>
    <r>
      <rPr>
        <sz val="12"/>
        <color theme="1"/>
        <rFont val="新細明體"/>
        <family val="1"/>
        <charset val="136"/>
      </rPr>
      <t>劉正夫</t>
    </r>
    <r>
      <rPr>
        <sz val="12"/>
        <color theme="1"/>
        <rFont val="Calibri"/>
        <family val="2"/>
      </rPr>
      <t>)</t>
    </r>
    <r>
      <rPr>
        <sz val="12"/>
        <color theme="1"/>
        <rFont val="新細明體"/>
        <family val="1"/>
        <charset val="136"/>
      </rPr>
      <t>、</t>
    </r>
    <r>
      <rPr>
        <sz val="12"/>
        <color theme="1"/>
        <rFont val="Calibri"/>
        <family val="2"/>
      </rPr>
      <t>?-1124(</t>
    </r>
    <r>
      <rPr>
        <sz val="12"/>
        <color theme="1"/>
        <rFont val="新細明體"/>
        <family val="1"/>
        <charset val="136"/>
      </rPr>
      <t>張氏</t>
    </r>
    <r>
      <rPr>
        <sz val="12"/>
        <color theme="1"/>
        <rFont val="Calibri"/>
        <family val="2"/>
      </rPr>
      <t>)</t>
    </r>
  </si>
  <si>
    <r>
      <rPr>
        <sz val="12"/>
        <color theme="1"/>
        <rFont val="新細明體"/>
        <family val="1"/>
        <charset val="136"/>
      </rPr>
      <t>鐵鑄墓記「孺人張氏墓記」</t>
    </r>
    <r>
      <rPr>
        <sz val="12"/>
        <color theme="1"/>
        <rFont val="Calibri"/>
        <family val="2"/>
      </rPr>
      <t>1</t>
    </r>
  </si>
  <si>
    <r>
      <rPr>
        <sz val="12"/>
        <color theme="1"/>
        <rFont val="新細明體"/>
        <family val="1"/>
        <charset val="136"/>
      </rPr>
      <t>孺人</t>
    </r>
    <r>
      <rPr>
        <sz val="12"/>
        <color theme="1"/>
        <rFont val="Calibri"/>
        <family val="2"/>
      </rPr>
      <t>(</t>
    </r>
    <r>
      <rPr>
        <sz val="12"/>
        <color theme="1"/>
        <rFont val="新細明體"/>
        <family val="1"/>
        <charset val="136"/>
      </rPr>
      <t>夫劉正夫為宣教郎</t>
    </r>
    <r>
      <rPr>
        <sz val="12"/>
        <color theme="1"/>
        <rFont val="Calibri"/>
        <family val="2"/>
      </rPr>
      <t>)</t>
    </r>
  </si>
  <si>
    <r>
      <rPr>
        <sz val="12"/>
        <color theme="1"/>
        <rFont val="新細明體"/>
        <family val="1"/>
        <charset val="136"/>
      </rPr>
      <t>崔成實，〈浙江衢縣出土北宋鐵鑄張氏墓記〉，《文物》，</t>
    </r>
    <r>
      <rPr>
        <sz val="12"/>
        <color theme="1"/>
        <rFont val="Calibri"/>
        <family val="2"/>
      </rPr>
      <t>1979</t>
    </r>
    <r>
      <rPr>
        <sz val="12"/>
        <color theme="1"/>
        <rFont val="新細明體"/>
        <family val="1"/>
        <charset val="136"/>
      </rPr>
      <t>年</t>
    </r>
    <r>
      <rPr>
        <sz val="12"/>
        <color theme="1"/>
        <rFont val="Calibri"/>
        <family val="2"/>
      </rPr>
      <t>8</t>
    </r>
    <r>
      <rPr>
        <sz val="12"/>
        <color theme="1"/>
        <rFont val="新細明體"/>
        <family val="1"/>
        <charset val="136"/>
      </rPr>
      <t>期，頁</t>
    </r>
    <r>
      <rPr>
        <sz val="12"/>
        <color theme="1"/>
        <rFont val="Calibri"/>
        <family val="2"/>
      </rPr>
      <t>95</t>
    </r>
    <r>
      <rPr>
        <sz val="12"/>
        <color theme="1"/>
        <rFont val="新細明體"/>
        <family val="1"/>
        <charset val="136"/>
      </rPr>
      <t>。</t>
    </r>
  </si>
  <si>
    <r>
      <rPr>
        <sz val="12"/>
        <color theme="1"/>
        <rFont val="新細明體"/>
        <family val="1"/>
        <charset val="136"/>
      </rPr>
      <t>上海市嘉定縣城廂鎮</t>
    </r>
    <r>
      <rPr>
        <sz val="12"/>
        <color theme="1"/>
        <rFont val="Calibri"/>
        <family val="2"/>
      </rPr>
      <t>JM1</t>
    </r>
  </si>
  <si>
    <r>
      <rPr>
        <sz val="12"/>
        <color theme="1"/>
        <rFont val="新細明體"/>
        <family val="1"/>
        <charset val="136"/>
      </rPr>
      <t>葬於嘉祐八年</t>
    </r>
  </si>
  <si>
    <r>
      <rPr>
        <sz val="12"/>
        <color theme="1"/>
        <rFont val="新細明體"/>
        <family val="1"/>
        <charset val="136"/>
      </rPr>
      <t>趙鑄</t>
    </r>
  </si>
  <si>
    <t>984-1062(79)</t>
  </si>
  <si>
    <r>
      <rPr>
        <sz val="12"/>
        <color theme="1"/>
        <rFont val="新細明體"/>
        <family val="1"/>
        <charset val="136"/>
      </rPr>
      <t>妻</t>
    </r>
    <r>
      <rPr>
        <sz val="12"/>
        <color theme="1"/>
        <rFont val="Calibri"/>
        <family val="2"/>
      </rPr>
      <t>(T2606)</t>
    </r>
  </si>
  <si>
    <r>
      <rPr>
        <sz val="12"/>
        <color theme="1"/>
        <rFont val="新細明體"/>
        <family val="1"/>
        <charset val="136"/>
      </rPr>
      <t>青石質墓誌並蓋「宋樂善居士趙君墓銘」</t>
    </r>
    <r>
      <rPr>
        <sz val="12"/>
        <color theme="1"/>
        <rFont val="Calibri"/>
        <family val="2"/>
      </rPr>
      <t>1</t>
    </r>
  </si>
  <si>
    <r>
      <rPr>
        <sz val="12"/>
        <color theme="1"/>
        <rFont val="新細明體"/>
        <family val="1"/>
        <charset val="136"/>
      </rPr>
      <t>商</t>
    </r>
  </si>
  <si>
    <r>
      <rPr>
        <sz val="12"/>
        <color theme="1"/>
        <rFont val="新細明體"/>
        <family val="1"/>
        <charset val="136"/>
      </rPr>
      <t>上海博物館考古部</t>
    </r>
    <r>
      <rPr>
        <sz val="12"/>
        <color theme="1"/>
        <rFont val="Calibri"/>
        <family val="2"/>
      </rPr>
      <t xml:space="preserve"> </t>
    </r>
    <r>
      <rPr>
        <sz val="12"/>
        <color theme="1"/>
        <rFont val="新細明體"/>
        <family val="1"/>
        <charset val="136"/>
      </rPr>
      <t>王正書，〈上海嘉定宋趙鑄夫婦墓〉，《文物》，</t>
    </r>
    <r>
      <rPr>
        <sz val="12"/>
        <color theme="1"/>
        <rFont val="Calibri"/>
        <family val="2"/>
      </rPr>
      <t>1982</t>
    </r>
    <r>
      <rPr>
        <sz val="12"/>
        <color theme="1"/>
        <rFont val="新細明體"/>
        <family val="1"/>
        <charset val="136"/>
      </rPr>
      <t>年</t>
    </r>
    <r>
      <rPr>
        <sz val="12"/>
        <color theme="1"/>
        <rFont val="Calibri"/>
        <family val="2"/>
      </rPr>
      <t>6</t>
    </r>
    <r>
      <rPr>
        <sz val="12"/>
        <color theme="1"/>
        <rFont val="新細明體"/>
        <family val="1"/>
        <charset val="136"/>
      </rPr>
      <t>期，頁</t>
    </r>
    <r>
      <rPr>
        <sz val="12"/>
        <color theme="1"/>
        <rFont val="Calibri"/>
        <family val="2"/>
      </rPr>
      <t>89-90</t>
    </r>
    <r>
      <rPr>
        <sz val="12"/>
        <color theme="1"/>
        <rFont val="新細明體"/>
        <family val="1"/>
        <charset val="136"/>
      </rPr>
      <t>。</t>
    </r>
    <r>
      <rPr>
        <sz val="12"/>
        <color theme="1"/>
        <rFont val="Calibri"/>
        <family val="2"/>
      </rPr>
      <t xml:space="preserve">; </t>
    </r>
    <r>
      <rPr>
        <sz val="12"/>
        <color theme="1"/>
        <rFont val="新細明體"/>
        <family val="1"/>
        <charset val="136"/>
      </rPr>
      <t>何繼英；上海博物館，《上海唐宋元墓》，北京：科學出版社，</t>
    </r>
    <r>
      <rPr>
        <sz val="12"/>
        <color theme="1"/>
        <rFont val="Calibri"/>
        <family val="2"/>
      </rPr>
      <t>2014</t>
    </r>
    <r>
      <rPr>
        <sz val="12"/>
        <color theme="1"/>
        <rFont val="新細明體"/>
        <family val="1"/>
        <charset val="136"/>
      </rPr>
      <t>。</t>
    </r>
  </si>
  <si>
    <r>
      <rPr>
        <sz val="12"/>
        <color theme="1"/>
        <rFont val="新細明體"/>
        <family val="1"/>
        <charset val="136"/>
      </rPr>
      <t>上海市嘉定縣城廂鎮</t>
    </r>
    <r>
      <rPr>
        <sz val="12"/>
        <color theme="1"/>
        <rFont val="Calibri"/>
        <family val="2"/>
      </rPr>
      <t>JM2</t>
    </r>
  </si>
  <si>
    <r>
      <rPr>
        <sz val="12"/>
        <color theme="1"/>
        <rFont val="新細明體"/>
        <family val="1"/>
        <charset val="136"/>
      </rPr>
      <t>趙鑄</t>
    </r>
    <r>
      <rPr>
        <sz val="12"/>
        <color theme="1"/>
        <rFont val="Calibri"/>
        <family val="2"/>
      </rPr>
      <t>(</t>
    </r>
    <r>
      <rPr>
        <sz val="12"/>
        <color theme="1"/>
        <rFont val="新細明體"/>
        <family val="1"/>
        <charset val="136"/>
      </rPr>
      <t>夫，</t>
    </r>
    <r>
      <rPr>
        <sz val="12"/>
        <color theme="1"/>
        <rFont val="Calibri"/>
        <family val="2"/>
      </rPr>
      <t>T2605)</t>
    </r>
  </si>
  <si>
    <r>
      <rPr>
        <sz val="12"/>
        <color theme="1"/>
        <rFont val="新細明體"/>
        <family val="1"/>
        <charset val="136"/>
      </rPr>
      <t>石墓誌</t>
    </r>
    <r>
      <rPr>
        <sz val="12"/>
        <color theme="1"/>
        <rFont val="Calibri"/>
        <family val="2"/>
      </rPr>
      <t>1(</t>
    </r>
    <r>
      <rPr>
        <sz val="12"/>
        <color theme="1"/>
        <rFont val="新細明體"/>
        <family val="1"/>
        <charset val="136"/>
      </rPr>
      <t>字跡漫漶</t>
    </r>
    <r>
      <rPr>
        <sz val="12"/>
        <color theme="1"/>
        <rFont val="Calibri"/>
        <family val="2"/>
      </rPr>
      <t>)</t>
    </r>
  </si>
  <si>
    <r>
      <rPr>
        <sz val="12"/>
        <color theme="1"/>
        <rFont val="新細明體"/>
        <family val="1"/>
        <charset val="136"/>
      </rPr>
      <t>夫趙鑄「心切陶朱之術」</t>
    </r>
  </si>
  <si>
    <r>
      <rPr>
        <sz val="12"/>
        <color theme="1"/>
        <rFont val="新細明體"/>
        <family val="1"/>
        <charset val="136"/>
      </rPr>
      <t>上海市嘉定區</t>
    </r>
  </si>
  <si>
    <r>
      <rPr>
        <sz val="12"/>
        <color theme="1"/>
        <rFont val="新細明體"/>
        <family val="1"/>
        <charset val="136"/>
      </rPr>
      <t>卒於治平三年</t>
    </r>
  </si>
  <si>
    <r>
      <rPr>
        <sz val="12"/>
        <color theme="1"/>
        <rFont val="新細明體"/>
        <family val="1"/>
        <charset val="136"/>
      </rPr>
      <t>孫偁</t>
    </r>
  </si>
  <si>
    <t>?-1066</t>
  </si>
  <si>
    <r>
      <rPr>
        <sz val="12"/>
        <color theme="1"/>
        <rFont val="新細明體"/>
        <family val="1"/>
        <charset val="136"/>
      </rPr>
      <t>石墓誌並蓋「宋姑蘇孫府君墓誌銘」</t>
    </r>
    <r>
      <rPr>
        <sz val="12"/>
        <color theme="1"/>
        <rFont val="Calibri"/>
        <family val="2"/>
      </rPr>
      <t>1</t>
    </r>
  </si>
  <si>
    <r>
      <rPr>
        <sz val="12"/>
        <color theme="1"/>
        <rFont val="新細明體"/>
        <family val="1"/>
        <charset val="136"/>
      </rPr>
      <t>越州剡縣尉</t>
    </r>
  </si>
  <si>
    <r>
      <rPr>
        <sz val="12"/>
        <color theme="1"/>
        <rFont val="新細明體"/>
        <family val="1"/>
        <charset val="136"/>
      </rPr>
      <t>何繼英；上海博物館，《上海唐宋元墓》，北京：科學出版社，</t>
    </r>
    <r>
      <rPr>
        <sz val="12"/>
        <color theme="1"/>
        <rFont val="Calibri"/>
        <family val="2"/>
      </rPr>
      <t>2014</t>
    </r>
    <r>
      <rPr>
        <sz val="12"/>
        <color theme="1"/>
        <rFont val="新細明體"/>
        <family val="1"/>
        <charset val="136"/>
      </rPr>
      <t>。</t>
    </r>
  </si>
  <si>
    <r>
      <rPr>
        <sz val="12"/>
        <color theme="1"/>
        <rFont val="新細明體"/>
        <family val="1"/>
        <charset val="136"/>
      </rPr>
      <t>葬於元祐四年</t>
    </r>
  </si>
  <si>
    <t>1026-1087(62)</t>
  </si>
  <si>
    <r>
      <rPr>
        <sz val="12"/>
        <color theme="1"/>
        <rFont val="新細明體"/>
        <family val="1"/>
        <charset val="136"/>
      </rPr>
      <t>石墓誌「宋故孫府君夫人劉氏墓誌銘」</t>
    </r>
    <r>
      <rPr>
        <sz val="12"/>
        <color theme="1"/>
        <rFont val="Calibri"/>
        <family val="2"/>
      </rPr>
      <t>1</t>
    </r>
  </si>
  <si>
    <r>
      <rPr>
        <sz val="12"/>
        <color theme="1"/>
        <rFont val="新細明體"/>
        <family val="1"/>
        <charset val="136"/>
      </rPr>
      <t>浙江省龍游縣湖鎮寺底袁村宋墓</t>
    </r>
    <r>
      <rPr>
        <sz val="12"/>
        <color theme="1"/>
        <rFont val="Calibri"/>
        <family val="2"/>
      </rPr>
      <t>M31</t>
    </r>
  </si>
  <si>
    <r>
      <rPr>
        <sz val="12"/>
        <color theme="1"/>
        <rFont val="新細明體"/>
        <family val="1"/>
        <charset val="136"/>
      </rPr>
      <t>余氏十一娘</t>
    </r>
  </si>
  <si>
    <t>?-1109</t>
  </si>
  <si>
    <r>
      <rPr>
        <sz val="12"/>
        <color theme="1"/>
        <rFont val="新細明體"/>
        <family val="1"/>
        <charset val="136"/>
      </rPr>
      <t>浙江省文物考古研究所，《浙江宋墓》，北京：科學出版社，</t>
    </r>
    <r>
      <rPr>
        <sz val="12"/>
        <color theme="1"/>
        <rFont val="Calibri"/>
        <family val="2"/>
      </rPr>
      <t>2009</t>
    </r>
    <r>
      <rPr>
        <sz val="12"/>
        <color theme="1"/>
        <rFont val="新細明體"/>
        <family val="1"/>
        <charset val="136"/>
      </rPr>
      <t>。</t>
    </r>
  </si>
  <si>
    <r>
      <rPr>
        <sz val="12"/>
        <color theme="1"/>
        <rFont val="新細明體"/>
        <family val="1"/>
        <charset val="136"/>
      </rPr>
      <t>甘肅省慶陽市鎮原縣</t>
    </r>
  </si>
  <si>
    <r>
      <rPr>
        <sz val="12"/>
        <color theme="1"/>
        <rFont val="新細明體"/>
        <family val="1"/>
        <charset val="136"/>
      </rPr>
      <t>宣和五年</t>
    </r>
  </si>
  <si>
    <r>
      <rPr>
        <sz val="12"/>
        <color theme="1"/>
        <rFont val="新細明體"/>
        <family val="1"/>
        <charset val="136"/>
      </rPr>
      <t>墓誌磚</t>
    </r>
    <r>
      <rPr>
        <sz val="12"/>
        <color theme="1"/>
        <rFont val="Calibri"/>
        <family val="2"/>
      </rPr>
      <t>3(</t>
    </r>
    <r>
      <rPr>
        <sz val="12"/>
        <color theme="1"/>
        <rFont val="新細明體"/>
        <family val="1"/>
        <charset val="136"/>
      </rPr>
      <t>帶紀年文字</t>
    </r>
    <r>
      <rPr>
        <sz val="12"/>
        <color theme="1"/>
        <rFont val="Calibri"/>
        <family val="2"/>
      </rPr>
      <t>)</t>
    </r>
  </si>
  <si>
    <r>
      <rPr>
        <sz val="12"/>
        <color theme="1"/>
        <rFont val="新細明體"/>
        <family val="1"/>
        <charset val="136"/>
      </rPr>
      <t>慶陽地區博物館　許俊臣，〈甘肅鎮原縣出土北宋浮雕畫磚〉，《考古與文物》，</t>
    </r>
    <r>
      <rPr>
        <sz val="12"/>
        <color theme="1"/>
        <rFont val="Calibri"/>
        <family val="2"/>
      </rPr>
      <t>1983</t>
    </r>
    <r>
      <rPr>
        <sz val="12"/>
        <color theme="1"/>
        <rFont val="新細明體"/>
        <family val="1"/>
        <charset val="136"/>
      </rPr>
      <t>年</t>
    </r>
    <r>
      <rPr>
        <sz val="12"/>
        <color theme="1"/>
        <rFont val="Calibri"/>
        <family val="2"/>
      </rPr>
      <t>6</t>
    </r>
    <r>
      <rPr>
        <sz val="12"/>
        <color theme="1"/>
        <rFont val="新細明體"/>
        <family val="1"/>
        <charset val="136"/>
      </rPr>
      <t>期，頁</t>
    </r>
    <r>
      <rPr>
        <sz val="12"/>
        <color theme="1"/>
        <rFont val="Calibri"/>
        <family val="2"/>
      </rPr>
      <t>41-42</t>
    </r>
    <r>
      <rPr>
        <sz val="12"/>
        <color theme="1"/>
        <rFont val="新細明體"/>
        <family val="1"/>
        <charset val="136"/>
      </rPr>
      <t>。</t>
    </r>
  </si>
  <si>
    <r>
      <rPr>
        <sz val="12"/>
        <color theme="1"/>
        <rFont val="新細明體"/>
        <family val="1"/>
        <charset val="136"/>
      </rPr>
      <t>山東省濟南市山東大學南校處</t>
    </r>
  </si>
  <si>
    <r>
      <rPr>
        <sz val="12"/>
        <color theme="1"/>
        <rFont val="新細明體"/>
        <family val="1"/>
        <charset val="136"/>
      </rPr>
      <t>遷葬於建隆元年</t>
    </r>
  </si>
  <si>
    <r>
      <rPr>
        <sz val="12"/>
        <color theme="1"/>
        <rFont val="新細明體"/>
        <family val="1"/>
        <charset val="136"/>
      </rPr>
      <t>吳從實</t>
    </r>
  </si>
  <si>
    <t>?-?(66)</t>
  </si>
  <si>
    <r>
      <rPr>
        <sz val="12"/>
        <color theme="1"/>
        <rFont val="新細明體"/>
        <family val="1"/>
        <charset val="136"/>
      </rPr>
      <t>陶質墓誌</t>
    </r>
    <r>
      <rPr>
        <sz val="12"/>
        <color theme="1"/>
        <rFont val="Calibri"/>
        <family val="2"/>
      </rPr>
      <t>1(</t>
    </r>
    <r>
      <rPr>
        <sz val="12"/>
        <color theme="1"/>
        <rFont val="新細明體"/>
        <family val="1"/>
        <charset val="136"/>
      </rPr>
      <t>墨書誌文</t>
    </r>
    <r>
      <rPr>
        <sz val="12"/>
        <color theme="1"/>
        <rFont val="Calibri"/>
        <family val="2"/>
      </rPr>
      <t>)</t>
    </r>
  </si>
  <si>
    <r>
      <rPr>
        <sz val="12"/>
        <color theme="1"/>
        <rFont val="新細明體"/>
        <family val="1"/>
        <charset val="136"/>
      </rPr>
      <t>濟南市博物館、濟南市考古所，〈濟南市宋金磚雕壁畫墓〉，《文物》，</t>
    </r>
    <r>
      <rPr>
        <sz val="12"/>
        <color theme="1"/>
        <rFont val="Calibri"/>
        <family val="2"/>
      </rPr>
      <t>2008</t>
    </r>
    <r>
      <rPr>
        <sz val="12"/>
        <color theme="1"/>
        <rFont val="新細明體"/>
        <family val="1"/>
        <charset val="136"/>
      </rPr>
      <t>年</t>
    </r>
    <r>
      <rPr>
        <sz val="12"/>
        <color theme="1"/>
        <rFont val="Calibri"/>
        <family val="2"/>
      </rPr>
      <t>8</t>
    </r>
    <r>
      <rPr>
        <sz val="12"/>
        <color theme="1"/>
        <rFont val="新細明體"/>
        <family val="1"/>
        <charset val="136"/>
      </rPr>
      <t>期，頁</t>
    </r>
    <r>
      <rPr>
        <sz val="12"/>
        <color theme="1"/>
        <rFont val="Calibri"/>
        <family val="2"/>
      </rPr>
      <t>33-54</t>
    </r>
    <r>
      <rPr>
        <sz val="12"/>
        <color theme="1"/>
        <rFont val="新細明體"/>
        <family val="1"/>
        <charset val="136"/>
      </rPr>
      <t>。</t>
    </r>
  </si>
  <si>
    <r>
      <rPr>
        <sz val="12"/>
        <color theme="1"/>
        <rFont val="新細明體"/>
        <family val="1"/>
        <charset val="136"/>
      </rPr>
      <t>山東省煙台市棲霞市慕家店村</t>
    </r>
    <r>
      <rPr>
        <sz val="12"/>
        <color theme="1"/>
        <rFont val="Calibri"/>
        <family val="2"/>
      </rPr>
      <t>M3</t>
    </r>
  </si>
  <si>
    <r>
      <rPr>
        <sz val="12"/>
        <color theme="1"/>
        <rFont val="新細明體"/>
        <family val="1"/>
        <charset val="136"/>
      </rPr>
      <t>政和六年十月二十四日</t>
    </r>
  </si>
  <si>
    <r>
      <rPr>
        <sz val="12"/>
        <color theme="1"/>
        <rFont val="新細明體"/>
        <family val="1"/>
        <charset val="136"/>
      </rPr>
      <t>慕伉</t>
    </r>
  </si>
  <si>
    <t>1022-1114(93)</t>
  </si>
  <si>
    <r>
      <rPr>
        <sz val="12"/>
        <color theme="1"/>
        <rFont val="新細明體"/>
        <family val="1"/>
        <charset val="136"/>
      </rPr>
      <t>紫紅石質墓誌並蓋「宋故朝奉大夫墓誌（蓋）、宋故朝奉大夫致仕慕公墓誌銘（誌）」</t>
    </r>
    <r>
      <rPr>
        <sz val="12"/>
        <color theme="1"/>
        <rFont val="Calibri"/>
        <family val="2"/>
      </rPr>
      <t>1</t>
    </r>
  </si>
  <si>
    <r>
      <rPr>
        <sz val="12"/>
        <color theme="1"/>
        <rFont val="新細明體"/>
        <family val="1"/>
        <charset val="136"/>
      </rPr>
      <t>朝奉大夫</t>
    </r>
  </si>
  <si>
    <r>
      <rPr>
        <sz val="12"/>
        <color theme="1"/>
        <rFont val="新細明體"/>
        <family val="1"/>
        <charset val="136"/>
      </rPr>
      <t>李元章，〈山東棲霞市慕家店宋代慕伉墓〉，《考古》，</t>
    </r>
    <r>
      <rPr>
        <sz val="12"/>
        <color theme="1"/>
        <rFont val="Calibri"/>
        <family val="2"/>
      </rPr>
      <t>1998</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45-49</t>
    </r>
    <r>
      <rPr>
        <sz val="12"/>
        <color theme="1"/>
        <rFont val="新細明體"/>
        <family val="1"/>
        <charset val="136"/>
      </rPr>
      <t>。</t>
    </r>
  </si>
  <si>
    <r>
      <rPr>
        <sz val="12"/>
        <color theme="1"/>
        <rFont val="新細明體"/>
        <family val="1"/>
        <charset val="136"/>
      </rPr>
      <t>山東省濟寧市嘉祥縣釣魚山一號</t>
    </r>
  </si>
  <si>
    <r>
      <rPr>
        <sz val="12"/>
        <color theme="1"/>
        <rFont val="新細明體"/>
        <family val="1"/>
        <charset val="136"/>
      </rPr>
      <t>紹聖二年</t>
    </r>
  </si>
  <si>
    <r>
      <rPr>
        <sz val="12"/>
        <color theme="1"/>
        <rFont val="新細明體"/>
        <family val="1"/>
        <charset val="136"/>
      </rPr>
      <t>楊氏</t>
    </r>
  </si>
  <si>
    <t>1029-1095(67)</t>
  </si>
  <si>
    <r>
      <rPr>
        <sz val="12"/>
        <color theme="1"/>
        <rFont val="新細明體"/>
        <family val="1"/>
        <charset val="136"/>
      </rPr>
      <t>晁氏家族墓</t>
    </r>
  </si>
  <si>
    <r>
      <rPr>
        <sz val="12"/>
        <color theme="1"/>
        <rFont val="新細明體"/>
        <family val="1"/>
        <charset val="136"/>
      </rPr>
      <t>青石墓誌並蓋「宋壽光縣太君楊氏墓誌銘并序」</t>
    </r>
    <r>
      <rPr>
        <sz val="12"/>
        <color theme="1"/>
        <rFont val="Calibri"/>
        <family val="2"/>
      </rPr>
      <t>1</t>
    </r>
  </si>
  <si>
    <r>
      <rPr>
        <sz val="12"/>
        <color theme="1"/>
        <rFont val="新細明體"/>
        <family val="1"/>
        <charset val="136"/>
      </rPr>
      <t>壽光縣太君</t>
    </r>
  </si>
  <si>
    <r>
      <rPr>
        <sz val="12"/>
        <color theme="1"/>
        <rFont val="新細明體"/>
        <family val="1"/>
        <charset val="136"/>
      </rPr>
      <t>山東嘉祥縣文管所，〈山東嘉祥縣釣魚山發現兩座宋墓〉，《考古》，</t>
    </r>
    <r>
      <rPr>
        <sz val="12"/>
        <color theme="1"/>
        <rFont val="Calibri"/>
        <family val="2"/>
      </rPr>
      <t>1986</t>
    </r>
    <r>
      <rPr>
        <sz val="12"/>
        <color theme="1"/>
        <rFont val="新細明體"/>
        <family val="1"/>
        <charset val="136"/>
      </rPr>
      <t>年</t>
    </r>
    <r>
      <rPr>
        <sz val="12"/>
        <color theme="1"/>
        <rFont val="Calibri"/>
        <family val="2"/>
      </rPr>
      <t>9</t>
    </r>
    <r>
      <rPr>
        <sz val="12"/>
        <color theme="1"/>
        <rFont val="新細明體"/>
        <family val="1"/>
        <charset val="136"/>
      </rPr>
      <t>期，頁</t>
    </r>
    <r>
      <rPr>
        <sz val="12"/>
        <color theme="1"/>
        <rFont val="Calibri"/>
        <family val="2"/>
      </rPr>
      <t>822-826</t>
    </r>
    <r>
      <rPr>
        <sz val="12"/>
        <color theme="1"/>
        <rFont val="新細明體"/>
        <family val="1"/>
        <charset val="136"/>
      </rPr>
      <t>、</t>
    </r>
    <r>
      <rPr>
        <sz val="12"/>
        <color theme="1"/>
        <rFont val="Calibri"/>
        <family val="2"/>
      </rPr>
      <t>851</t>
    </r>
    <r>
      <rPr>
        <sz val="12"/>
        <color theme="1"/>
        <rFont val="新細明體"/>
        <family val="1"/>
        <charset val="136"/>
      </rPr>
      <t>。</t>
    </r>
  </si>
  <si>
    <r>
      <rPr>
        <sz val="12"/>
        <color theme="1"/>
        <rFont val="新細明體"/>
        <family val="1"/>
        <charset val="136"/>
      </rPr>
      <t>山東省濟南市七里山東麓</t>
    </r>
  </si>
  <si>
    <r>
      <rPr>
        <sz val="12"/>
        <color theme="1"/>
        <rFont val="新細明體"/>
        <family val="1"/>
        <charset val="136"/>
      </rPr>
      <t>葬於熙寧四年八月二十日</t>
    </r>
  </si>
  <si>
    <r>
      <rPr>
        <sz val="12"/>
        <color theme="1"/>
        <rFont val="新細明體"/>
        <family val="1"/>
        <charset val="136"/>
      </rPr>
      <t>張約</t>
    </r>
  </si>
  <si>
    <r>
      <rPr>
        <sz val="12"/>
        <color theme="1"/>
        <rFont val="新細明體"/>
        <family val="1"/>
        <charset val="136"/>
      </rPr>
      <t>青石墓誌並蓋「宋故齊州鄉貢進士張君墓誌銘并序（誌）」</t>
    </r>
    <r>
      <rPr>
        <sz val="12"/>
        <color theme="1"/>
        <rFont val="Calibri"/>
        <family val="2"/>
      </rPr>
      <t>1</t>
    </r>
  </si>
  <si>
    <r>
      <rPr>
        <sz val="12"/>
        <color theme="1"/>
        <rFont val="新細明體"/>
        <family val="1"/>
        <charset val="136"/>
      </rPr>
      <t>鄉貢進士</t>
    </r>
  </si>
  <si>
    <r>
      <rPr>
        <sz val="12"/>
        <color theme="1"/>
        <rFont val="新細明體"/>
        <family val="1"/>
        <charset val="136"/>
      </rPr>
      <t>韓明祥，〈《張約墓志銘》的撰文者張掞〉，《文物》，</t>
    </r>
    <r>
      <rPr>
        <sz val="12"/>
        <color theme="1"/>
        <rFont val="Calibri"/>
        <family val="2"/>
      </rPr>
      <t>1987</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82-83</t>
    </r>
    <r>
      <rPr>
        <sz val="12"/>
        <color theme="1"/>
        <rFont val="新細明體"/>
        <family val="1"/>
        <charset val="136"/>
      </rPr>
      <t>。</t>
    </r>
  </si>
  <si>
    <r>
      <rPr>
        <sz val="12"/>
        <color theme="1"/>
        <rFont val="新細明體"/>
        <family val="1"/>
        <charset val="136"/>
      </rPr>
      <t>山東省青州市雲門山</t>
    </r>
  </si>
  <si>
    <r>
      <rPr>
        <sz val="12"/>
        <color theme="1"/>
        <rFont val="新細明體"/>
        <family val="1"/>
        <charset val="136"/>
      </rPr>
      <t>皇祐三年二月十五</t>
    </r>
  </si>
  <si>
    <r>
      <rPr>
        <sz val="12"/>
        <color theme="1"/>
        <rFont val="新細明體"/>
        <family val="1"/>
        <charset val="136"/>
      </rPr>
      <t>李頎、劉氏</t>
    </r>
  </si>
  <si>
    <r>
      <t>984-1045</t>
    </r>
    <r>
      <rPr>
        <sz val="12"/>
        <color theme="1"/>
        <rFont val="新細明體"/>
        <family val="1"/>
        <charset val="136"/>
      </rPr>
      <t>、</t>
    </r>
    <r>
      <rPr>
        <sz val="12"/>
        <color theme="1"/>
        <rFont val="Calibri"/>
        <family val="2"/>
      </rPr>
      <t>986-1049</t>
    </r>
  </si>
  <si>
    <r>
      <rPr>
        <sz val="12"/>
        <color theme="1"/>
        <rFont val="新細明體"/>
        <family val="1"/>
        <charset val="136"/>
      </rPr>
      <t>石墓誌並蓋「宋故文學李君墓誌、宋故將仕郎守青州文學李君墓誌銘并序」</t>
    </r>
    <r>
      <rPr>
        <sz val="12"/>
        <color theme="1"/>
        <rFont val="Calibri"/>
        <family val="2"/>
      </rPr>
      <t>1</t>
    </r>
  </si>
  <si>
    <r>
      <rPr>
        <sz val="12"/>
        <color theme="1"/>
        <rFont val="新細明體"/>
        <family val="1"/>
        <charset val="136"/>
      </rPr>
      <t>將仕郎</t>
    </r>
  </si>
  <si>
    <r>
      <rPr>
        <sz val="12"/>
        <color theme="1"/>
        <rFont val="新細明體"/>
        <family val="1"/>
        <charset val="136"/>
      </rPr>
      <t>李森，〈新見北宋李頎墓志考釋〉，《考古與文物》，</t>
    </r>
    <r>
      <rPr>
        <sz val="12"/>
        <color theme="1"/>
        <rFont val="Calibri"/>
        <family val="2"/>
      </rPr>
      <t>2010</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79-86</t>
    </r>
    <r>
      <rPr>
        <sz val="12"/>
        <color theme="1"/>
        <rFont val="新細明體"/>
        <family val="1"/>
        <charset val="136"/>
      </rPr>
      <t>。</t>
    </r>
  </si>
  <si>
    <r>
      <rPr>
        <sz val="12"/>
        <color theme="1"/>
        <rFont val="新細明體"/>
        <family val="1"/>
        <charset val="136"/>
      </rPr>
      <t>山東省肥城縣邊院鎮東向南莊</t>
    </r>
  </si>
  <si>
    <r>
      <rPr>
        <sz val="12"/>
        <color theme="1"/>
        <rFont val="新細明體"/>
        <family val="1"/>
        <charset val="136"/>
      </rPr>
      <t>崇寧四年十月九日</t>
    </r>
  </si>
  <si>
    <r>
      <rPr>
        <sz val="12"/>
        <color theme="1"/>
        <rFont val="新細明體"/>
        <family val="1"/>
        <charset val="136"/>
      </rPr>
      <t>李穆、任氏</t>
    </r>
  </si>
  <si>
    <r>
      <t>?-1075</t>
    </r>
    <r>
      <rPr>
        <sz val="12"/>
        <color theme="1"/>
        <rFont val="新細明體"/>
        <family val="1"/>
        <charset val="136"/>
      </rPr>
      <t>、</t>
    </r>
    <r>
      <rPr>
        <sz val="12"/>
        <color theme="1"/>
        <rFont val="Calibri"/>
        <family val="2"/>
      </rPr>
      <t>?</t>
    </r>
  </si>
  <si>
    <r>
      <rPr>
        <sz val="12"/>
        <color theme="1"/>
        <rFont val="新細明體"/>
        <family val="1"/>
        <charset val="136"/>
      </rPr>
      <t>墓誌「宋故司勳郎中知兗州軍州事致仕李公墓誌銘」</t>
    </r>
    <r>
      <rPr>
        <sz val="12"/>
        <color theme="1"/>
        <rFont val="Calibri"/>
        <family val="2"/>
      </rPr>
      <t>1</t>
    </r>
    <r>
      <rPr>
        <sz val="12"/>
        <color theme="1"/>
        <rFont val="新細明體"/>
        <family val="1"/>
        <charset val="136"/>
      </rPr>
      <t>、墓誌「宋故長安縣君任氏墓誌銘」</t>
    </r>
    <r>
      <rPr>
        <sz val="12"/>
        <color theme="1"/>
        <rFont val="Calibri"/>
        <family val="2"/>
      </rPr>
      <t>1</t>
    </r>
  </si>
  <si>
    <r>
      <rPr>
        <sz val="12"/>
        <color theme="1"/>
        <rFont val="新細明體"/>
        <family val="1"/>
        <charset val="136"/>
      </rPr>
      <t>尚書司勛郎中、長安縣君</t>
    </r>
  </si>
  <si>
    <r>
      <rPr>
        <sz val="12"/>
        <color theme="1"/>
        <rFont val="新細明體"/>
        <family val="1"/>
        <charset val="136"/>
      </rPr>
      <t>程兆奎，〈山東肥城發現宋司勛郎李穆夫婦墓志〉，《文物》，</t>
    </r>
    <r>
      <rPr>
        <sz val="12"/>
        <color theme="1"/>
        <rFont val="Calibri"/>
        <family val="2"/>
      </rPr>
      <t>1987</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86-88</t>
    </r>
    <r>
      <rPr>
        <sz val="12"/>
        <color theme="1"/>
        <rFont val="新細明體"/>
        <family val="1"/>
        <charset val="136"/>
      </rPr>
      <t>。</t>
    </r>
  </si>
  <si>
    <r>
      <rPr>
        <sz val="12"/>
        <color theme="1"/>
        <rFont val="新細明體"/>
        <family val="1"/>
        <charset val="136"/>
      </rPr>
      <t>四川省德陽市綿竹市城西郊瓦廟子側</t>
    </r>
  </si>
  <si>
    <r>
      <rPr>
        <sz val="12"/>
        <color theme="1"/>
        <rFont val="新細明體"/>
        <family val="1"/>
        <charset val="136"/>
      </rPr>
      <t>至平元年十一月二十一日</t>
    </r>
  </si>
  <si>
    <r>
      <rPr>
        <sz val="12"/>
        <color theme="1"/>
        <rFont val="新細明體"/>
        <family val="1"/>
        <charset val="136"/>
      </rPr>
      <t>張紘</t>
    </r>
  </si>
  <si>
    <t>996-1063</t>
  </si>
  <si>
    <r>
      <rPr>
        <sz val="12"/>
        <color theme="1"/>
        <rFont val="新細明體"/>
        <family val="1"/>
        <charset val="136"/>
      </rPr>
      <t>墓誌「武都居士墓銘」</t>
    </r>
    <r>
      <rPr>
        <sz val="12"/>
        <color theme="1"/>
        <rFont val="Calibri"/>
        <family val="2"/>
      </rPr>
      <t>1</t>
    </r>
  </si>
  <si>
    <r>
      <rPr>
        <sz val="12"/>
        <color theme="1"/>
        <rFont val="新細明體"/>
        <family val="1"/>
        <charset val="136"/>
      </rPr>
      <t>太子中舍監在□京都進奏院，詔加殿省丞致仕</t>
    </r>
  </si>
  <si>
    <r>
      <rPr>
        <sz val="12"/>
        <color theme="1"/>
        <rFont val="新細明體"/>
        <family val="1"/>
        <charset val="136"/>
      </rPr>
      <t>寧志奇，〈北宋武都居士張紘墓銘〉，《四川文物》，</t>
    </r>
    <r>
      <rPr>
        <sz val="12"/>
        <color theme="1"/>
        <rFont val="Calibri"/>
        <family val="2"/>
      </rPr>
      <t>1993</t>
    </r>
    <r>
      <rPr>
        <sz val="12"/>
        <color theme="1"/>
        <rFont val="新細明體"/>
        <family val="1"/>
        <charset val="136"/>
      </rPr>
      <t>年</t>
    </r>
    <r>
      <rPr>
        <sz val="12"/>
        <color theme="1"/>
        <rFont val="Calibri"/>
        <family val="2"/>
      </rPr>
      <t>6</t>
    </r>
    <r>
      <rPr>
        <sz val="12"/>
        <color theme="1"/>
        <rFont val="新細明體"/>
        <family val="1"/>
        <charset val="136"/>
      </rPr>
      <t>期，頁</t>
    </r>
    <r>
      <rPr>
        <sz val="12"/>
        <color theme="1"/>
        <rFont val="Calibri"/>
        <family val="2"/>
      </rPr>
      <t>38-39</t>
    </r>
    <r>
      <rPr>
        <sz val="12"/>
        <color theme="1"/>
        <rFont val="新細明體"/>
        <family val="1"/>
        <charset val="136"/>
      </rPr>
      <t>。</t>
    </r>
  </si>
  <si>
    <r>
      <rPr>
        <sz val="12"/>
        <color theme="1"/>
        <rFont val="新細明體"/>
        <family val="1"/>
        <charset val="136"/>
      </rPr>
      <t>四川省成都市成華區東郊聖燈鄉</t>
    </r>
    <r>
      <rPr>
        <sz val="12"/>
        <color theme="1"/>
        <rFont val="Calibri"/>
        <family val="2"/>
      </rPr>
      <t>208</t>
    </r>
    <r>
      <rPr>
        <sz val="12"/>
        <color theme="1"/>
        <rFont val="新細明體"/>
        <family val="1"/>
        <charset val="136"/>
      </rPr>
      <t>廠</t>
    </r>
  </si>
  <si>
    <r>
      <rPr>
        <sz val="12"/>
        <color theme="1"/>
        <rFont val="新細明體"/>
        <family val="1"/>
        <charset val="136"/>
      </rPr>
      <t>葬於元豐七年改葬於元祐八年</t>
    </r>
    <r>
      <rPr>
        <sz val="12"/>
        <color theme="1"/>
        <rFont val="Calibri"/>
        <family val="2"/>
      </rPr>
      <t xml:space="preserve">( </t>
    </r>
    <r>
      <rPr>
        <sz val="12"/>
        <color theme="1"/>
        <rFont val="新細明體"/>
        <family val="1"/>
        <charset val="136"/>
      </rPr>
      <t>張確</t>
    </r>
    <r>
      <rPr>
        <sz val="12"/>
        <color theme="1"/>
        <rFont val="Calibri"/>
        <family val="2"/>
      </rPr>
      <t>)</t>
    </r>
    <r>
      <rPr>
        <sz val="12"/>
        <color theme="1"/>
        <rFont val="新細明體"/>
        <family val="1"/>
        <charset val="136"/>
      </rPr>
      <t>，葬於元祐八年</t>
    </r>
    <r>
      <rPr>
        <sz val="12"/>
        <color theme="1"/>
        <rFont val="Calibri"/>
        <family val="2"/>
      </rPr>
      <t>(</t>
    </r>
    <r>
      <rPr>
        <sz val="12"/>
        <color theme="1"/>
        <rFont val="新細明體"/>
        <family val="1"/>
        <charset val="136"/>
      </rPr>
      <t>杜氏</t>
    </r>
    <r>
      <rPr>
        <sz val="12"/>
        <color theme="1"/>
        <rFont val="Calibri"/>
        <family val="2"/>
      </rPr>
      <t>)</t>
    </r>
  </si>
  <si>
    <t>1084; 1093</t>
  </si>
  <si>
    <r>
      <rPr>
        <sz val="12"/>
        <color theme="1"/>
        <rFont val="新細明體"/>
        <family val="1"/>
        <charset val="136"/>
      </rPr>
      <t>張確</t>
    </r>
    <r>
      <rPr>
        <sz val="12"/>
        <color theme="1"/>
        <rFont val="Calibri"/>
        <family val="2"/>
      </rPr>
      <t>(</t>
    </r>
    <r>
      <rPr>
        <sz val="12"/>
        <color theme="1"/>
        <rFont val="新細明體"/>
        <family val="1"/>
        <charset val="136"/>
      </rPr>
      <t>左</t>
    </r>
    <r>
      <rPr>
        <sz val="12"/>
        <color theme="1"/>
        <rFont val="Calibri"/>
        <family val="2"/>
      </rPr>
      <t>)</t>
    </r>
    <r>
      <rPr>
        <sz val="12"/>
        <color theme="1"/>
        <rFont val="新細明體"/>
        <family val="1"/>
        <charset val="136"/>
      </rPr>
      <t>、張確妻杜氏</t>
    </r>
    <r>
      <rPr>
        <sz val="12"/>
        <color theme="1"/>
        <rFont val="Calibri"/>
        <family val="2"/>
      </rPr>
      <t>(</t>
    </r>
    <r>
      <rPr>
        <sz val="12"/>
        <color theme="1"/>
        <rFont val="新細明體"/>
        <family val="1"/>
        <charset val="136"/>
      </rPr>
      <t>右</t>
    </r>
    <r>
      <rPr>
        <sz val="12"/>
        <color theme="1"/>
        <rFont val="Calibri"/>
        <family val="2"/>
      </rPr>
      <t>)</t>
    </r>
  </si>
  <si>
    <r>
      <t>1023-1081(59)(</t>
    </r>
    <r>
      <rPr>
        <sz val="12"/>
        <color theme="1"/>
        <rFont val="新細明體"/>
        <family val="1"/>
        <charset val="136"/>
      </rPr>
      <t>張確</t>
    </r>
    <r>
      <rPr>
        <sz val="12"/>
        <color theme="1"/>
        <rFont val="Calibri"/>
        <family val="2"/>
      </rPr>
      <t>)</t>
    </r>
    <r>
      <rPr>
        <sz val="12"/>
        <color theme="1"/>
        <rFont val="新細明體"/>
        <family val="1"/>
        <charset val="136"/>
      </rPr>
      <t>、</t>
    </r>
    <r>
      <rPr>
        <sz val="12"/>
        <color theme="1"/>
        <rFont val="Calibri"/>
        <family val="2"/>
      </rPr>
      <t>1023-1090(68)(</t>
    </r>
    <r>
      <rPr>
        <sz val="12"/>
        <color theme="1"/>
        <rFont val="新細明體"/>
        <family val="1"/>
        <charset val="136"/>
      </rPr>
      <t>杜氏</t>
    </r>
    <r>
      <rPr>
        <sz val="12"/>
        <color theme="1"/>
        <rFont val="Calibri"/>
        <family val="2"/>
      </rPr>
      <t>)</t>
    </r>
  </si>
  <si>
    <r>
      <rPr>
        <sz val="12"/>
        <color theme="1"/>
        <rFont val="新細明體"/>
        <family val="1"/>
        <charset val="136"/>
      </rPr>
      <t>墓誌「宋武陽張府君墓誌銘」</t>
    </r>
    <r>
      <rPr>
        <sz val="12"/>
        <color theme="1"/>
        <rFont val="Calibri"/>
        <family val="2"/>
      </rPr>
      <t>1</t>
    </r>
    <r>
      <rPr>
        <sz val="12"/>
        <color theme="1"/>
        <rFont val="新細明體"/>
        <family val="1"/>
        <charset val="136"/>
      </rPr>
      <t>、墓誌「宋武陽張府君夫人杜氏墓誌」</t>
    </r>
    <r>
      <rPr>
        <sz val="12"/>
        <color theme="1"/>
        <rFont val="Calibri"/>
        <family val="2"/>
      </rPr>
      <t>1</t>
    </r>
  </si>
  <si>
    <r>
      <rPr>
        <sz val="12"/>
        <color theme="1"/>
        <rFont val="新細明體"/>
        <family val="1"/>
        <charset val="136"/>
      </rPr>
      <t>張確一生未仕</t>
    </r>
  </si>
  <si>
    <r>
      <rPr>
        <sz val="12"/>
        <color theme="1"/>
        <rFont val="新細明體"/>
        <family val="1"/>
        <charset val="136"/>
      </rPr>
      <t>成都市博物館考古隊、翁善良、羅偉先，〈成都東郊北宋張確夫婦墓〉，《文物》，</t>
    </r>
    <r>
      <rPr>
        <sz val="12"/>
        <color theme="1"/>
        <rFont val="Calibri"/>
        <family val="2"/>
      </rPr>
      <t>1990</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1-13</t>
    </r>
    <r>
      <rPr>
        <sz val="12"/>
        <color theme="1"/>
        <rFont val="新細明體"/>
        <family val="1"/>
        <charset val="136"/>
      </rPr>
      <t>。</t>
    </r>
  </si>
  <si>
    <r>
      <rPr>
        <sz val="12"/>
        <color theme="1"/>
        <rFont val="新細明體"/>
        <family val="1"/>
        <charset val="136"/>
      </rPr>
      <t>四川省成都市北郊龍潭鄉保平村</t>
    </r>
    <r>
      <rPr>
        <sz val="12"/>
        <color theme="1"/>
        <rFont val="Calibri"/>
        <family val="2"/>
      </rPr>
      <t>M2</t>
    </r>
  </si>
  <si>
    <r>
      <rPr>
        <sz val="12"/>
        <color theme="1"/>
        <rFont val="新細明體"/>
        <family val="1"/>
        <charset val="136"/>
      </rPr>
      <t>宣和七年十二月十八日</t>
    </r>
  </si>
  <si>
    <r>
      <rPr>
        <sz val="12"/>
        <color theme="1"/>
        <rFont val="新細明體"/>
        <family val="1"/>
        <charset val="136"/>
      </rPr>
      <t>宋京</t>
    </r>
  </si>
  <si>
    <t>1079-1124.5.26(46)</t>
  </si>
  <si>
    <r>
      <rPr>
        <sz val="12"/>
        <color theme="1"/>
        <rFont val="新細明體"/>
        <family val="1"/>
        <charset val="136"/>
      </rPr>
      <t>蒲氏</t>
    </r>
    <r>
      <rPr>
        <sz val="12"/>
        <color theme="1"/>
        <rFont val="Calibri"/>
        <family val="2"/>
      </rPr>
      <t>(</t>
    </r>
    <r>
      <rPr>
        <sz val="12"/>
        <color theme="1"/>
        <rFont val="新細明體"/>
        <family val="1"/>
        <charset val="136"/>
      </rPr>
      <t>妻，</t>
    </r>
    <r>
      <rPr>
        <sz val="12"/>
        <color theme="1"/>
        <rFont val="Calibri"/>
        <family val="2"/>
      </rPr>
      <t>T2741)</t>
    </r>
  </si>
  <si>
    <r>
      <rPr>
        <sz val="12"/>
        <color theme="1"/>
        <rFont val="新細明體"/>
        <family val="1"/>
        <charset val="136"/>
      </rPr>
      <t>細沙石墓誌「炎宋陝西轉運副使宋公大卿內誌」</t>
    </r>
    <r>
      <rPr>
        <sz val="12"/>
        <color theme="1"/>
        <rFont val="Calibri"/>
        <family val="2"/>
      </rPr>
      <t>1(</t>
    </r>
    <r>
      <rPr>
        <sz val="12"/>
        <color theme="1"/>
        <rFont val="新細明體"/>
        <family val="1"/>
        <charset val="136"/>
      </rPr>
      <t>墓底中央，字朝下</t>
    </r>
    <r>
      <rPr>
        <sz val="12"/>
        <color theme="1"/>
        <rFont val="Calibri"/>
        <family val="2"/>
      </rPr>
      <t>)</t>
    </r>
    <r>
      <rPr>
        <sz val="12"/>
        <color theme="1"/>
        <rFont val="新細明體"/>
        <family val="1"/>
        <charset val="136"/>
      </rPr>
      <t>、買地券「</t>
    </r>
    <r>
      <rPr>
        <sz val="12"/>
        <color theme="1"/>
        <rFont val="Calibri"/>
        <family val="2"/>
      </rPr>
      <t>......</t>
    </r>
    <r>
      <rPr>
        <sz val="12"/>
        <color theme="1"/>
        <rFont val="新細明體"/>
        <family val="1"/>
        <charset val="136"/>
      </rPr>
      <t>歲次乙巳十二月戊戌朔十八日乙亥</t>
    </r>
    <r>
      <rPr>
        <sz val="12"/>
        <color theme="1"/>
        <rFont val="Calibri"/>
        <family val="2"/>
      </rPr>
      <t>......</t>
    </r>
    <r>
      <rPr>
        <sz val="12"/>
        <color theme="1"/>
        <rFont val="新細明體"/>
        <family val="1"/>
        <charset val="136"/>
      </rPr>
      <t>」</t>
    </r>
    <r>
      <rPr>
        <sz val="12"/>
        <color theme="1"/>
        <rFont val="Calibri"/>
        <family val="2"/>
      </rPr>
      <t>1</t>
    </r>
  </si>
  <si>
    <r>
      <rPr>
        <sz val="12"/>
        <color theme="1"/>
        <rFont val="新細明體"/>
        <family val="1"/>
        <charset val="136"/>
      </rPr>
      <t>朝散大夫、炎宋陝西轉運副使</t>
    </r>
  </si>
  <si>
    <r>
      <t>neizhi</t>
    </r>
    <r>
      <rPr>
        <sz val="12"/>
        <color theme="1"/>
        <rFont val="新細明體"/>
        <family val="1"/>
        <charset val="136"/>
      </rPr>
      <t>內誌</t>
    </r>
  </si>
  <si>
    <r>
      <rPr>
        <sz val="12"/>
        <color theme="1"/>
        <rFont val="新細明體"/>
        <family val="1"/>
        <charset val="136"/>
      </rPr>
      <t>成都市文物考古研究所，〈四川成都北宋宋京夫婦墓〉，《文物》，</t>
    </r>
    <r>
      <rPr>
        <sz val="12"/>
        <color theme="1"/>
        <rFont val="Calibri"/>
        <family val="2"/>
      </rPr>
      <t>2006</t>
    </r>
    <r>
      <rPr>
        <sz val="12"/>
        <color theme="1"/>
        <rFont val="新細明體"/>
        <family val="1"/>
        <charset val="136"/>
      </rPr>
      <t>年</t>
    </r>
    <r>
      <rPr>
        <sz val="12"/>
        <color theme="1"/>
        <rFont val="Calibri"/>
        <family val="2"/>
      </rPr>
      <t>12</t>
    </r>
    <r>
      <rPr>
        <sz val="12"/>
        <color theme="1"/>
        <rFont val="新細明體"/>
        <family val="1"/>
        <charset val="136"/>
      </rPr>
      <t>期，頁</t>
    </r>
    <r>
      <rPr>
        <sz val="12"/>
        <color theme="1"/>
        <rFont val="Calibri"/>
        <family val="2"/>
      </rPr>
      <t>52-67</t>
    </r>
    <r>
      <rPr>
        <sz val="12"/>
        <color theme="1"/>
        <rFont val="新細明體"/>
        <family val="1"/>
        <charset val="136"/>
      </rPr>
      <t>。</t>
    </r>
  </si>
  <si>
    <r>
      <rPr>
        <sz val="12"/>
        <color theme="1"/>
        <rFont val="新細明體"/>
        <family val="1"/>
        <charset val="136"/>
      </rPr>
      <t>四川省成都市邛崍縣五綿山</t>
    </r>
  </si>
  <si>
    <r>
      <rPr>
        <sz val="12"/>
        <color theme="1"/>
        <rFont val="新細明體"/>
        <family val="1"/>
        <charset val="136"/>
      </rPr>
      <t>政和三年</t>
    </r>
  </si>
  <si>
    <r>
      <rPr>
        <sz val="12"/>
        <color theme="1"/>
        <rFont val="新細明體"/>
        <family val="1"/>
        <charset val="136"/>
      </rPr>
      <t>徐姓墓主</t>
    </r>
  </si>
  <si>
    <t>?-1100</t>
  </si>
  <si>
    <r>
      <rPr>
        <sz val="12"/>
        <color theme="1"/>
        <rFont val="新細明體"/>
        <family val="1"/>
        <charset val="136"/>
      </rPr>
      <t>紅砂石墓誌「</t>
    </r>
    <r>
      <rPr>
        <sz val="12"/>
        <color theme="1"/>
        <rFont val="Calibri"/>
        <family val="2"/>
      </rPr>
      <t>(</t>
    </r>
    <r>
      <rPr>
        <sz val="12"/>
        <color theme="1"/>
        <rFont val="新細明體"/>
        <family val="1"/>
        <charset val="136"/>
      </rPr>
      <t>右方殘</t>
    </r>
    <r>
      <rPr>
        <sz val="12"/>
        <color theme="1"/>
        <rFont val="Calibri"/>
        <family val="2"/>
      </rPr>
      <t>)</t>
    </r>
    <r>
      <rPr>
        <sz val="12"/>
        <color theme="1"/>
        <rFont val="新細明體"/>
        <family val="1"/>
        <charset val="136"/>
      </rPr>
      <t>墓誌」</t>
    </r>
    <r>
      <rPr>
        <sz val="12"/>
        <color theme="1"/>
        <rFont val="Calibri"/>
        <family val="2"/>
      </rPr>
      <t>1</t>
    </r>
  </si>
  <si>
    <r>
      <rPr>
        <sz val="12"/>
        <color theme="1"/>
        <rFont val="新細明體"/>
        <family val="1"/>
        <charset val="136"/>
      </rPr>
      <t>邛崍縣文物管理所，〈邛崍縣北宋墓清理簡報〉，《四川文物》，</t>
    </r>
    <r>
      <rPr>
        <sz val="12"/>
        <color theme="1"/>
        <rFont val="Calibri"/>
        <family val="2"/>
      </rPr>
      <t>1985</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76-78</t>
    </r>
    <r>
      <rPr>
        <sz val="12"/>
        <color theme="1"/>
        <rFont val="新細明體"/>
        <family val="1"/>
        <charset val="136"/>
      </rPr>
      <t>。</t>
    </r>
  </si>
  <si>
    <r>
      <rPr>
        <sz val="12"/>
        <color theme="1"/>
        <rFont val="新細明體"/>
        <family val="1"/>
        <charset val="136"/>
      </rPr>
      <t>四川省成都市新津縣鄧雙鄉金竹村</t>
    </r>
    <r>
      <rPr>
        <sz val="12"/>
        <color theme="1"/>
        <rFont val="Calibri"/>
        <family val="2"/>
      </rPr>
      <t>M1</t>
    </r>
  </si>
  <si>
    <r>
      <rPr>
        <sz val="12"/>
        <color theme="1"/>
        <rFont val="新細明體"/>
        <family val="1"/>
        <charset val="136"/>
      </rPr>
      <t>元豐四年</t>
    </r>
  </si>
  <si>
    <r>
      <rPr>
        <sz val="12"/>
        <color theme="1"/>
        <rFont val="新細明體"/>
        <family val="1"/>
        <charset val="136"/>
      </rPr>
      <t>王府君</t>
    </r>
  </si>
  <si>
    <r>
      <rPr>
        <sz val="12"/>
        <color theme="1"/>
        <rFont val="新細明體"/>
        <family val="1"/>
        <charset val="136"/>
      </rPr>
      <t>墓誌</t>
    </r>
    <r>
      <rPr>
        <sz val="12"/>
        <color theme="1"/>
        <rFont val="Calibri"/>
        <family val="2"/>
      </rPr>
      <t>1(</t>
    </r>
    <r>
      <rPr>
        <sz val="12"/>
        <color theme="1"/>
        <rFont val="新細明體"/>
        <family val="1"/>
        <charset val="136"/>
      </rPr>
      <t>東，字跡基本上已脫落</t>
    </r>
    <r>
      <rPr>
        <sz val="12"/>
        <color theme="1"/>
        <rFont val="Calibri"/>
        <family val="2"/>
      </rPr>
      <t>)</t>
    </r>
    <r>
      <rPr>
        <sz val="12"/>
        <color theme="1"/>
        <rFont val="新細明體"/>
        <family val="1"/>
        <charset val="136"/>
      </rPr>
      <t>、石製墓誌「宋故王府君墓碑」</t>
    </r>
    <r>
      <rPr>
        <sz val="12"/>
        <color theme="1"/>
        <rFont val="Calibri"/>
        <family val="2"/>
      </rPr>
      <t>1(</t>
    </r>
    <r>
      <rPr>
        <sz val="12"/>
        <color theme="1"/>
        <rFont val="新細明體"/>
        <family val="1"/>
        <charset val="136"/>
      </rPr>
      <t>西</t>
    </r>
    <r>
      <rPr>
        <sz val="12"/>
        <color theme="1"/>
        <rFont val="Calibri"/>
        <family val="2"/>
      </rPr>
      <t>)</t>
    </r>
  </si>
  <si>
    <t>mubei</t>
  </si>
  <si>
    <r>
      <rPr>
        <sz val="12"/>
        <color theme="1"/>
        <rFont val="新細明體"/>
        <family val="1"/>
        <charset val="136"/>
      </rPr>
      <t>成都文物考古研究所、新津縣文物管理所，〈新津縣鄧雙鄉北宋石室墓發掘簡報〉，收入《成都考古發現</t>
    </r>
    <r>
      <rPr>
        <sz val="12"/>
        <color theme="1"/>
        <rFont val="Calibri"/>
        <family val="2"/>
      </rPr>
      <t>2002</t>
    </r>
    <r>
      <rPr>
        <sz val="12"/>
        <color theme="1"/>
        <rFont val="新細明體"/>
        <family val="1"/>
        <charset val="136"/>
      </rPr>
      <t>》，北京：科學出版社，</t>
    </r>
    <r>
      <rPr>
        <sz val="12"/>
        <color theme="1"/>
        <rFont val="Calibri"/>
        <family val="2"/>
      </rPr>
      <t>2004</t>
    </r>
    <r>
      <rPr>
        <sz val="12"/>
        <color theme="1"/>
        <rFont val="新細明體"/>
        <family val="1"/>
        <charset val="136"/>
      </rPr>
      <t>，頁</t>
    </r>
    <r>
      <rPr>
        <sz val="12"/>
        <color theme="1"/>
        <rFont val="Calibri"/>
        <family val="2"/>
      </rPr>
      <t>384-401</t>
    </r>
    <r>
      <rPr>
        <sz val="12"/>
        <color theme="1"/>
        <rFont val="新細明體"/>
        <family val="1"/>
        <charset val="136"/>
      </rPr>
      <t>。</t>
    </r>
  </si>
  <si>
    <r>
      <rPr>
        <sz val="12"/>
        <color theme="1"/>
        <rFont val="新細明體"/>
        <family val="1"/>
        <charset val="136"/>
      </rPr>
      <t>江西省婺源縣太白公社臨河村</t>
    </r>
  </si>
  <si>
    <r>
      <rPr>
        <sz val="12"/>
        <color theme="1"/>
        <rFont val="新細明體"/>
        <family val="1"/>
        <charset val="136"/>
      </rPr>
      <t>葬於宣和二年十二月六日</t>
    </r>
    <r>
      <rPr>
        <sz val="12"/>
        <color theme="1"/>
        <rFont val="Calibri"/>
        <family val="2"/>
      </rPr>
      <t>(</t>
    </r>
    <r>
      <rPr>
        <sz val="12"/>
        <color theme="1"/>
        <rFont val="新細明體"/>
        <family val="1"/>
        <charset val="136"/>
      </rPr>
      <t>汪路</t>
    </r>
    <r>
      <rPr>
        <sz val="12"/>
        <color theme="1"/>
        <rFont val="Calibri"/>
        <family val="2"/>
      </rPr>
      <t>)</t>
    </r>
    <r>
      <rPr>
        <sz val="12"/>
        <color theme="1"/>
        <rFont val="新細明體"/>
        <family val="1"/>
        <charset val="136"/>
      </rPr>
      <t>、葬於靖康二年春二月二十二日</t>
    </r>
    <r>
      <rPr>
        <sz val="12"/>
        <color theme="1"/>
        <rFont val="Calibri"/>
        <family val="2"/>
      </rPr>
      <t>(</t>
    </r>
    <r>
      <rPr>
        <sz val="12"/>
        <color theme="1"/>
        <rFont val="新細明體"/>
        <family val="1"/>
        <charset val="136"/>
      </rPr>
      <t>張氏</t>
    </r>
    <r>
      <rPr>
        <sz val="12"/>
        <color theme="1"/>
        <rFont val="Calibri"/>
        <family val="2"/>
      </rPr>
      <t>)</t>
    </r>
  </si>
  <si>
    <t>1121; 1127</t>
  </si>
  <si>
    <r>
      <rPr>
        <sz val="12"/>
        <color theme="1"/>
        <rFont val="新細明體"/>
        <family val="1"/>
        <charset val="136"/>
      </rPr>
      <t>汪路、張氏</t>
    </r>
  </si>
  <si>
    <r>
      <t>1048-1118.10.8(71</t>
    </r>
    <r>
      <rPr>
        <sz val="12"/>
        <color theme="1"/>
        <rFont val="新細明體"/>
        <family val="1"/>
        <charset val="136"/>
      </rPr>
      <t>，汪路</t>
    </r>
    <r>
      <rPr>
        <sz val="12"/>
        <color theme="1"/>
        <rFont val="Calibri"/>
        <family val="2"/>
      </rPr>
      <t>)</t>
    </r>
    <r>
      <rPr>
        <sz val="12"/>
        <color theme="1"/>
        <rFont val="新細明體"/>
        <family val="1"/>
        <charset val="136"/>
      </rPr>
      <t>、</t>
    </r>
    <r>
      <rPr>
        <sz val="12"/>
        <color theme="1"/>
        <rFont val="Calibri"/>
        <family val="2"/>
      </rPr>
      <t>1059-1125.11.7(67</t>
    </r>
    <r>
      <rPr>
        <sz val="12"/>
        <color theme="1"/>
        <rFont val="新細明體"/>
        <family val="1"/>
        <charset val="136"/>
      </rPr>
      <t>，張氏</t>
    </r>
    <r>
      <rPr>
        <sz val="12"/>
        <color theme="1"/>
        <rFont val="Calibri"/>
        <family val="2"/>
      </rPr>
      <t>)</t>
    </r>
  </si>
  <si>
    <r>
      <rPr>
        <sz val="12"/>
        <color theme="1"/>
        <rFont val="新細明體"/>
        <family val="1"/>
        <charset val="136"/>
      </rPr>
      <t>石墓誌「宋承議郎賜緋魚袋汪公埋文」</t>
    </r>
    <r>
      <rPr>
        <sz val="12"/>
        <color theme="1"/>
        <rFont val="Calibri"/>
        <family val="2"/>
      </rPr>
      <t>1</t>
    </r>
    <r>
      <rPr>
        <sz val="12"/>
        <color theme="1"/>
        <rFont val="新細明體"/>
        <family val="1"/>
        <charset val="136"/>
      </rPr>
      <t>、龍尾歙石墓誌「故承議郎孺人張氏埋文」</t>
    </r>
    <r>
      <rPr>
        <sz val="12"/>
        <color theme="1"/>
        <rFont val="Calibri"/>
        <family val="2"/>
      </rPr>
      <t>1</t>
    </r>
  </si>
  <si>
    <r>
      <rPr>
        <sz val="12"/>
        <color theme="1"/>
        <rFont val="新細明體"/>
        <family val="1"/>
        <charset val="136"/>
      </rPr>
      <t>承議郎賜緋魚袋</t>
    </r>
    <r>
      <rPr>
        <sz val="12"/>
        <color theme="1"/>
        <rFont val="Calibri"/>
        <family val="2"/>
      </rPr>
      <t>(</t>
    </r>
    <r>
      <rPr>
        <sz val="12"/>
        <color theme="1"/>
        <rFont val="新細明體"/>
        <family val="1"/>
        <charset val="136"/>
      </rPr>
      <t>汪路</t>
    </r>
    <r>
      <rPr>
        <sz val="12"/>
        <color theme="1"/>
        <rFont val="Calibri"/>
        <family val="2"/>
      </rPr>
      <t>)</t>
    </r>
    <r>
      <rPr>
        <sz val="12"/>
        <color theme="1"/>
        <rFont val="新細明體"/>
        <family val="1"/>
        <charset val="136"/>
      </rPr>
      <t>、孺人</t>
    </r>
    <r>
      <rPr>
        <sz val="12"/>
        <color theme="1"/>
        <rFont val="Calibri"/>
        <family val="2"/>
      </rPr>
      <t>(</t>
    </r>
    <r>
      <rPr>
        <sz val="12"/>
        <color theme="1"/>
        <rFont val="新細明體"/>
        <family val="1"/>
        <charset val="136"/>
      </rPr>
      <t>張氏</t>
    </r>
    <r>
      <rPr>
        <sz val="12"/>
        <color theme="1"/>
        <rFont val="Calibri"/>
        <family val="2"/>
      </rPr>
      <t>)</t>
    </r>
  </si>
  <si>
    <t>maiwen</t>
  </si>
  <si>
    <r>
      <rPr>
        <sz val="12"/>
        <color theme="1"/>
        <rFont val="新細明體"/>
        <family val="1"/>
        <charset val="136"/>
      </rPr>
      <t>江西省博物館，〈婺源縣北宋靖康二年墓〉，收入《江西宋代紀年墓與紀年青白瓷》，北京：文物出版社，</t>
    </r>
    <r>
      <rPr>
        <sz val="12"/>
        <color theme="1"/>
        <rFont val="Calibri"/>
        <family val="2"/>
      </rPr>
      <t>2016</t>
    </r>
    <r>
      <rPr>
        <sz val="12"/>
        <color theme="1"/>
        <rFont val="新細明體"/>
        <family val="1"/>
        <charset val="136"/>
      </rPr>
      <t>，頁</t>
    </r>
    <r>
      <rPr>
        <sz val="12"/>
        <color theme="1"/>
        <rFont val="Calibri"/>
        <family val="2"/>
      </rPr>
      <t>164-173</t>
    </r>
    <r>
      <rPr>
        <sz val="12"/>
        <color theme="1"/>
        <rFont val="新細明體"/>
        <family val="1"/>
        <charset val="136"/>
      </rPr>
      <t>。</t>
    </r>
  </si>
  <si>
    <r>
      <rPr>
        <sz val="12"/>
        <color theme="1"/>
        <rFont val="新細明體"/>
        <family val="1"/>
        <charset val="136"/>
      </rPr>
      <t>四川省成都市龍潭鄉</t>
    </r>
  </si>
  <si>
    <r>
      <rPr>
        <sz val="12"/>
        <color theme="1"/>
        <rFont val="新細明體"/>
        <family val="1"/>
        <charset val="136"/>
      </rPr>
      <t>宋構、李氏</t>
    </r>
  </si>
  <si>
    <r>
      <t>1040-1097(</t>
    </r>
    <r>
      <rPr>
        <sz val="12"/>
        <color theme="1"/>
        <rFont val="新細明體"/>
        <family val="1"/>
        <charset val="136"/>
      </rPr>
      <t>宋構，本篇記錄無李氏資料</t>
    </r>
    <r>
      <rPr>
        <sz val="12"/>
        <color theme="1"/>
        <rFont val="Calibri"/>
        <family val="2"/>
      </rPr>
      <t>)</t>
    </r>
  </si>
  <si>
    <r>
      <rPr>
        <sz val="12"/>
        <color theme="1"/>
        <rFont val="新細明體"/>
        <family val="1"/>
        <charset val="136"/>
      </rPr>
      <t>墓誌「有宋朝奉大夫都大管勾成都府利州陝西等路茶事兼提舉買馬司兼權陝西路轉運使宋公墓銘并序」</t>
    </r>
    <r>
      <rPr>
        <sz val="12"/>
        <color theme="1"/>
        <rFont val="Calibri"/>
        <family val="2"/>
      </rPr>
      <t>1</t>
    </r>
  </si>
  <si>
    <r>
      <rPr>
        <sz val="12"/>
        <color theme="1"/>
        <rFont val="新細明體"/>
        <family val="1"/>
        <charset val="136"/>
      </rPr>
      <t>劉茂雨、榮遠大，〈北宋宋構夫婦墓葬的發現與初步研究〉，《四川文物》，</t>
    </r>
    <r>
      <rPr>
        <sz val="12"/>
        <color theme="1"/>
        <rFont val="Calibri"/>
        <family val="2"/>
      </rPr>
      <t>1999</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77-81</t>
    </r>
    <r>
      <rPr>
        <sz val="12"/>
        <color theme="1"/>
        <rFont val="新細明體"/>
        <family val="1"/>
        <charset val="136"/>
      </rPr>
      <t>。</t>
    </r>
  </si>
  <si>
    <r>
      <rPr>
        <sz val="12"/>
        <color theme="1"/>
        <rFont val="新細明體"/>
        <family val="1"/>
        <charset val="136"/>
      </rPr>
      <t>河南省洛陽市西工區史家屯村</t>
    </r>
    <r>
      <rPr>
        <sz val="12"/>
        <color theme="1"/>
        <rFont val="Calibri"/>
        <family val="2"/>
      </rPr>
      <t>IM2760</t>
    </r>
  </si>
  <si>
    <r>
      <rPr>
        <sz val="12"/>
        <color theme="1"/>
        <rFont val="新細明體"/>
        <family val="1"/>
        <charset val="136"/>
      </rPr>
      <t>葬於北宋元豐六年十一月十九日</t>
    </r>
    <r>
      <rPr>
        <sz val="12"/>
        <color theme="1"/>
        <rFont val="Calibri"/>
        <family val="2"/>
      </rPr>
      <t>(</t>
    </r>
    <r>
      <rPr>
        <sz val="12"/>
        <color theme="1"/>
        <rFont val="新細明體"/>
        <family val="1"/>
        <charset val="136"/>
      </rPr>
      <t>富鼎</t>
    </r>
    <r>
      <rPr>
        <sz val="12"/>
        <color theme="1"/>
        <rFont val="Calibri"/>
        <family val="2"/>
      </rPr>
      <t>)</t>
    </r>
    <r>
      <rPr>
        <sz val="12"/>
        <color theme="1"/>
        <rFont val="新細明體"/>
        <family val="1"/>
        <charset val="136"/>
      </rPr>
      <t>、葬於北宋建中靖國元年六月壬寅</t>
    </r>
    <r>
      <rPr>
        <sz val="12"/>
        <color theme="1"/>
        <rFont val="Calibri"/>
        <family val="2"/>
      </rPr>
      <t>(</t>
    </r>
    <r>
      <rPr>
        <sz val="12"/>
        <color theme="1"/>
        <rFont val="新細明體"/>
        <family val="1"/>
        <charset val="136"/>
      </rPr>
      <t>侯氏</t>
    </r>
    <r>
      <rPr>
        <sz val="12"/>
        <color theme="1"/>
        <rFont val="Calibri"/>
        <family val="2"/>
      </rPr>
      <t>)</t>
    </r>
  </si>
  <si>
    <r>
      <rPr>
        <sz val="12"/>
        <color theme="1"/>
        <rFont val="新細明體"/>
        <family val="1"/>
        <charset val="136"/>
      </rPr>
      <t>富鼎、侯氏</t>
    </r>
  </si>
  <si>
    <r>
      <t>1009-1081(73)(</t>
    </r>
    <r>
      <rPr>
        <sz val="12"/>
        <color theme="1"/>
        <rFont val="新細明體"/>
        <family val="1"/>
        <charset val="136"/>
      </rPr>
      <t>富鼎</t>
    </r>
    <r>
      <rPr>
        <sz val="12"/>
        <color theme="1"/>
        <rFont val="Calibri"/>
        <family val="2"/>
      </rPr>
      <t>)</t>
    </r>
    <r>
      <rPr>
        <sz val="12"/>
        <color theme="1"/>
        <rFont val="新細明體"/>
        <family val="1"/>
        <charset val="136"/>
      </rPr>
      <t>、</t>
    </r>
    <r>
      <rPr>
        <sz val="12"/>
        <color theme="1"/>
        <rFont val="Calibri"/>
        <family val="2"/>
      </rPr>
      <t>1017-1101(85)(</t>
    </r>
    <r>
      <rPr>
        <sz val="12"/>
        <color theme="1"/>
        <rFont val="新細明體"/>
        <family val="1"/>
        <charset val="136"/>
      </rPr>
      <t>侯氏</t>
    </r>
    <r>
      <rPr>
        <sz val="12"/>
        <color theme="1"/>
        <rFont val="Calibri"/>
        <family val="2"/>
      </rPr>
      <t>)</t>
    </r>
  </si>
  <si>
    <r>
      <rPr>
        <sz val="12"/>
        <color theme="1"/>
        <rFont val="新細明體"/>
        <family val="1"/>
        <charset val="136"/>
      </rPr>
      <t>青石墓誌並蓋「宋故尚書比部員外郎致仕富君墓誌銘」</t>
    </r>
    <r>
      <rPr>
        <sz val="12"/>
        <color theme="1"/>
        <rFont val="Calibri"/>
        <family val="2"/>
      </rPr>
      <t>1</t>
    </r>
    <r>
      <rPr>
        <sz val="12"/>
        <color theme="1"/>
        <rFont val="新細明體"/>
        <family val="1"/>
        <charset val="136"/>
      </rPr>
      <t>、青石墓誌並蓋「宋故長壽縣太君侯氏墓誌銘」</t>
    </r>
    <r>
      <rPr>
        <sz val="12"/>
        <color theme="1"/>
        <rFont val="Calibri"/>
        <family val="2"/>
      </rPr>
      <t>1</t>
    </r>
  </si>
  <si>
    <r>
      <rPr>
        <sz val="12"/>
        <color theme="1"/>
        <rFont val="新細明體"/>
        <family val="1"/>
        <charset val="136"/>
      </rPr>
      <t>比部員外郎</t>
    </r>
    <r>
      <rPr>
        <sz val="12"/>
        <color theme="1"/>
        <rFont val="Calibri"/>
        <family val="2"/>
      </rPr>
      <t>(</t>
    </r>
    <r>
      <rPr>
        <sz val="12"/>
        <color theme="1"/>
        <rFont val="新細明體"/>
        <family val="1"/>
        <charset val="136"/>
      </rPr>
      <t>富鼎</t>
    </r>
    <r>
      <rPr>
        <sz val="12"/>
        <color theme="1"/>
        <rFont val="Calibri"/>
        <family val="2"/>
      </rPr>
      <t>)</t>
    </r>
    <r>
      <rPr>
        <sz val="12"/>
        <color theme="1"/>
        <rFont val="新細明體"/>
        <family val="1"/>
        <charset val="136"/>
      </rPr>
      <t>、郡夫人</t>
    </r>
    <r>
      <rPr>
        <sz val="12"/>
        <color theme="1"/>
        <rFont val="Calibri"/>
        <family val="2"/>
      </rPr>
      <t>(</t>
    </r>
    <r>
      <rPr>
        <sz val="12"/>
        <color theme="1"/>
        <rFont val="新細明體"/>
        <family val="1"/>
        <charset val="136"/>
      </rPr>
      <t>侯氏</t>
    </r>
    <r>
      <rPr>
        <sz val="12"/>
        <color theme="1"/>
        <rFont val="Calibri"/>
        <family val="2"/>
      </rPr>
      <t>)</t>
    </r>
  </si>
  <si>
    <r>
      <rPr>
        <sz val="12"/>
        <color theme="1"/>
        <rFont val="新細明體"/>
        <family val="1"/>
        <charset val="136"/>
      </rPr>
      <t>洛陽市第二文物工作隊編，《富弼家族墓地》，鄭州：中州古籍出版社，</t>
    </r>
    <r>
      <rPr>
        <sz val="12"/>
        <color theme="1"/>
        <rFont val="Calibri"/>
        <family val="2"/>
      </rPr>
      <t>2009</t>
    </r>
    <r>
      <rPr>
        <sz val="12"/>
        <color theme="1"/>
        <rFont val="新細明體"/>
        <family val="1"/>
        <charset val="136"/>
      </rPr>
      <t>。</t>
    </r>
  </si>
  <si>
    <r>
      <rPr>
        <sz val="12"/>
        <color theme="1"/>
        <rFont val="新細明體"/>
        <family val="1"/>
        <charset val="136"/>
      </rPr>
      <t>河南省洛陽市西工區史家屯村</t>
    </r>
    <r>
      <rPr>
        <sz val="12"/>
        <color theme="1"/>
        <rFont val="Calibri"/>
        <family val="2"/>
      </rPr>
      <t>IM2743</t>
    </r>
  </si>
  <si>
    <r>
      <rPr>
        <sz val="12"/>
        <color theme="1"/>
        <rFont val="新細明體"/>
        <family val="1"/>
        <charset val="136"/>
      </rPr>
      <t>葬於北宋元豐六年十一月庚申</t>
    </r>
    <r>
      <rPr>
        <sz val="12"/>
        <color theme="1"/>
        <rFont val="Calibri"/>
        <family val="2"/>
      </rPr>
      <t>(</t>
    </r>
    <r>
      <rPr>
        <sz val="12"/>
        <color theme="1"/>
        <rFont val="新細明體"/>
        <family val="1"/>
        <charset val="136"/>
      </rPr>
      <t>富紹京</t>
    </r>
    <r>
      <rPr>
        <sz val="12"/>
        <color theme="1"/>
        <rFont val="Calibri"/>
        <family val="2"/>
      </rPr>
      <t>)</t>
    </r>
    <r>
      <rPr>
        <sz val="12"/>
        <color theme="1"/>
        <rFont val="新細明體"/>
        <family val="1"/>
        <charset val="136"/>
      </rPr>
      <t>、葬於北宋政和五年五月二十七日</t>
    </r>
    <r>
      <rPr>
        <sz val="12"/>
        <color theme="1"/>
        <rFont val="Calibri"/>
        <family val="2"/>
      </rPr>
      <t>(</t>
    </r>
    <r>
      <rPr>
        <sz val="12"/>
        <color theme="1"/>
        <rFont val="新細明體"/>
        <family val="1"/>
        <charset val="136"/>
      </rPr>
      <t>張氏</t>
    </r>
    <r>
      <rPr>
        <sz val="12"/>
        <color theme="1"/>
        <rFont val="Calibri"/>
        <family val="2"/>
      </rPr>
      <t>)</t>
    </r>
  </si>
  <si>
    <r>
      <rPr>
        <sz val="12"/>
        <color theme="1"/>
        <rFont val="新細明體"/>
        <family val="1"/>
        <charset val="136"/>
      </rPr>
      <t>富紹京、張氏</t>
    </r>
  </si>
  <si>
    <r>
      <t>1047-1083(37)(</t>
    </r>
    <r>
      <rPr>
        <sz val="12"/>
        <color theme="1"/>
        <rFont val="新細明體"/>
        <family val="1"/>
        <charset val="136"/>
      </rPr>
      <t>富紹京</t>
    </r>
    <r>
      <rPr>
        <sz val="12"/>
        <color theme="1"/>
        <rFont val="Calibri"/>
        <family val="2"/>
      </rPr>
      <t>)</t>
    </r>
    <r>
      <rPr>
        <sz val="12"/>
        <color theme="1"/>
        <rFont val="新細明體"/>
        <family val="1"/>
        <charset val="136"/>
      </rPr>
      <t>、</t>
    </r>
    <r>
      <rPr>
        <sz val="12"/>
        <color theme="1"/>
        <rFont val="Calibri"/>
        <family val="2"/>
      </rPr>
      <t>1049-1115(67)(</t>
    </r>
    <r>
      <rPr>
        <sz val="12"/>
        <color theme="1"/>
        <rFont val="新細明體"/>
        <family val="1"/>
        <charset val="136"/>
      </rPr>
      <t>張氏</t>
    </r>
    <r>
      <rPr>
        <sz val="12"/>
        <color theme="1"/>
        <rFont val="Calibri"/>
        <family val="2"/>
      </rPr>
      <t>)</t>
    </r>
  </si>
  <si>
    <r>
      <rPr>
        <sz val="12"/>
        <color theme="1"/>
        <rFont val="新細明體"/>
        <family val="1"/>
        <charset val="136"/>
      </rPr>
      <t>青石墓誌並蓋「宋故供備庫副使富君墓誌銘」</t>
    </r>
    <r>
      <rPr>
        <sz val="12"/>
        <color theme="1"/>
        <rFont val="Calibri"/>
        <family val="2"/>
      </rPr>
      <t>1</t>
    </r>
    <r>
      <rPr>
        <sz val="12"/>
        <color theme="1"/>
        <rFont val="新細明體"/>
        <family val="1"/>
        <charset val="136"/>
      </rPr>
      <t>、青石墓誌並蓋「宋太室人張氏墓誌銘」</t>
    </r>
  </si>
  <si>
    <r>
      <rPr>
        <sz val="12"/>
        <color theme="1"/>
        <rFont val="新細明體"/>
        <family val="1"/>
        <charset val="136"/>
      </rPr>
      <t>供備庫副使</t>
    </r>
    <r>
      <rPr>
        <sz val="12"/>
        <color theme="1"/>
        <rFont val="Calibri"/>
        <family val="2"/>
      </rPr>
      <t>(</t>
    </r>
    <r>
      <rPr>
        <sz val="12"/>
        <color theme="1"/>
        <rFont val="新細明體"/>
        <family val="1"/>
        <charset val="136"/>
      </rPr>
      <t>富紹京</t>
    </r>
    <r>
      <rPr>
        <sz val="12"/>
        <color theme="1"/>
        <rFont val="Calibri"/>
        <family val="2"/>
      </rPr>
      <t>)</t>
    </r>
    <r>
      <rPr>
        <sz val="12"/>
        <color theme="1"/>
        <rFont val="新細明體"/>
        <family val="1"/>
        <charset val="136"/>
      </rPr>
      <t>、縣太君</t>
    </r>
    <r>
      <rPr>
        <sz val="12"/>
        <color theme="1"/>
        <rFont val="Calibri"/>
        <family val="2"/>
      </rPr>
      <t>(</t>
    </r>
    <r>
      <rPr>
        <sz val="12"/>
        <color theme="1"/>
        <rFont val="新細明體"/>
        <family val="1"/>
        <charset val="136"/>
      </rPr>
      <t>張氏</t>
    </r>
    <r>
      <rPr>
        <sz val="12"/>
        <color theme="1"/>
        <rFont val="Calibri"/>
        <family val="2"/>
      </rPr>
      <t>)</t>
    </r>
  </si>
  <si>
    <r>
      <rPr>
        <sz val="12"/>
        <color theme="1"/>
        <rFont val="新細明體"/>
        <family val="1"/>
        <charset val="136"/>
      </rPr>
      <t>河南省洛陽市西工區史家屯村</t>
    </r>
    <r>
      <rPr>
        <sz val="12"/>
        <color theme="1"/>
        <rFont val="Calibri"/>
        <family val="2"/>
      </rPr>
      <t>IM2752</t>
    </r>
  </si>
  <si>
    <r>
      <rPr>
        <sz val="12"/>
        <color theme="1"/>
        <rFont val="新細明體"/>
        <family val="1"/>
        <charset val="136"/>
      </rPr>
      <t>葬於北宋宣和二年七月二十三日</t>
    </r>
    <r>
      <rPr>
        <sz val="12"/>
        <color theme="1"/>
        <rFont val="Calibri"/>
        <family val="2"/>
      </rPr>
      <t>(</t>
    </r>
    <r>
      <rPr>
        <sz val="12"/>
        <color theme="1"/>
        <rFont val="新細明體"/>
        <family val="1"/>
        <charset val="136"/>
      </rPr>
      <t>富直方</t>
    </r>
    <r>
      <rPr>
        <sz val="12"/>
        <color theme="1"/>
        <rFont val="Calibri"/>
        <family val="2"/>
      </rPr>
      <t>)</t>
    </r>
    <r>
      <rPr>
        <sz val="12"/>
        <color theme="1"/>
        <rFont val="新細明體"/>
        <family val="1"/>
        <charset val="136"/>
      </rPr>
      <t>、葬於北宋宣和四年十二月二十一日</t>
    </r>
    <r>
      <rPr>
        <sz val="12"/>
        <color theme="1"/>
        <rFont val="Calibri"/>
        <family val="2"/>
      </rPr>
      <t>(</t>
    </r>
    <r>
      <rPr>
        <sz val="12"/>
        <color theme="1"/>
        <rFont val="新細明體"/>
        <family val="1"/>
        <charset val="136"/>
      </rPr>
      <t>范氏</t>
    </r>
    <r>
      <rPr>
        <sz val="12"/>
        <color theme="1"/>
        <rFont val="Calibri"/>
        <family val="2"/>
      </rPr>
      <t>)</t>
    </r>
  </si>
  <si>
    <r>
      <rPr>
        <sz val="12"/>
        <color theme="1"/>
        <rFont val="新細明體"/>
        <family val="1"/>
        <charset val="136"/>
      </rPr>
      <t>富直方、范氏</t>
    </r>
  </si>
  <si>
    <r>
      <t>1068-1117(50)(</t>
    </r>
    <r>
      <rPr>
        <sz val="12"/>
        <color theme="1"/>
        <rFont val="新細明體"/>
        <family val="1"/>
        <charset val="136"/>
      </rPr>
      <t>富直方</t>
    </r>
    <r>
      <rPr>
        <sz val="12"/>
        <color theme="1"/>
        <rFont val="Calibri"/>
        <family val="2"/>
      </rPr>
      <t>)</t>
    </r>
    <r>
      <rPr>
        <sz val="12"/>
        <color theme="1"/>
        <rFont val="新細明體"/>
        <family val="1"/>
        <charset val="136"/>
      </rPr>
      <t>、</t>
    </r>
    <r>
      <rPr>
        <sz val="12"/>
        <color theme="1"/>
        <rFont val="Calibri"/>
        <family val="2"/>
      </rPr>
      <t>1071-1122(52)(</t>
    </r>
    <r>
      <rPr>
        <sz val="12"/>
        <color theme="1"/>
        <rFont val="新細明體"/>
        <family val="1"/>
        <charset val="136"/>
      </rPr>
      <t>范氏</t>
    </r>
    <r>
      <rPr>
        <sz val="12"/>
        <color theme="1"/>
        <rFont val="Calibri"/>
        <family val="2"/>
      </rPr>
      <t>)</t>
    </r>
  </si>
  <si>
    <r>
      <rPr>
        <sz val="12"/>
        <color theme="1"/>
        <rFont val="新細明體"/>
        <family val="1"/>
        <charset val="136"/>
      </rPr>
      <t>青石墓誌並蓋「宋朝奉郎富公墓誌銘」</t>
    </r>
    <r>
      <rPr>
        <sz val="12"/>
        <color theme="1"/>
        <rFont val="Calibri"/>
        <family val="2"/>
      </rPr>
      <t>1</t>
    </r>
    <r>
      <rPr>
        <sz val="12"/>
        <color theme="1"/>
        <rFont val="新細明體"/>
        <family val="1"/>
        <charset val="136"/>
      </rPr>
      <t>、青石墓誌並蓋「宋故安人范氏墓誌銘」</t>
    </r>
    <r>
      <rPr>
        <sz val="12"/>
        <color theme="1"/>
        <rFont val="Calibri"/>
        <family val="2"/>
      </rPr>
      <t>1</t>
    </r>
  </si>
  <si>
    <r>
      <rPr>
        <sz val="12"/>
        <color theme="1"/>
        <rFont val="新細明體"/>
        <family val="1"/>
        <charset val="136"/>
      </rPr>
      <t>奉郎</t>
    </r>
    <r>
      <rPr>
        <sz val="12"/>
        <color theme="1"/>
        <rFont val="Calibri"/>
        <family val="2"/>
      </rPr>
      <t>(</t>
    </r>
    <r>
      <rPr>
        <sz val="12"/>
        <color theme="1"/>
        <rFont val="新細明體"/>
        <family val="1"/>
        <charset val="136"/>
      </rPr>
      <t>富直方</t>
    </r>
    <r>
      <rPr>
        <sz val="12"/>
        <color theme="1"/>
        <rFont val="Calibri"/>
        <family val="2"/>
      </rPr>
      <t>)</t>
    </r>
    <r>
      <rPr>
        <sz val="12"/>
        <color theme="1"/>
        <rFont val="新細明體"/>
        <family val="1"/>
        <charset val="136"/>
      </rPr>
      <t>、縣君</t>
    </r>
    <r>
      <rPr>
        <sz val="12"/>
        <color theme="1"/>
        <rFont val="Calibri"/>
        <family val="2"/>
      </rPr>
      <t>(</t>
    </r>
    <r>
      <rPr>
        <sz val="12"/>
        <color theme="1"/>
        <rFont val="新細明體"/>
        <family val="1"/>
        <charset val="136"/>
      </rPr>
      <t>范氏</t>
    </r>
    <r>
      <rPr>
        <sz val="12"/>
        <color theme="1"/>
        <rFont val="Calibri"/>
        <family val="2"/>
      </rPr>
      <t>)</t>
    </r>
  </si>
  <si>
    <r>
      <rPr>
        <sz val="12"/>
        <color theme="1"/>
        <rFont val="新細明體"/>
        <family val="1"/>
        <charset val="136"/>
      </rPr>
      <t>河南省洛陽市西工區史家屯村</t>
    </r>
    <r>
      <rPr>
        <sz val="12"/>
        <color theme="1"/>
        <rFont val="Calibri"/>
        <family val="2"/>
      </rPr>
      <t>IM2737</t>
    </r>
  </si>
  <si>
    <r>
      <rPr>
        <sz val="12"/>
        <color theme="1"/>
        <rFont val="新細明體"/>
        <family val="1"/>
        <charset val="136"/>
      </rPr>
      <t>葬於北宋大觀四年十一月八日</t>
    </r>
    <r>
      <rPr>
        <sz val="12"/>
        <color theme="1"/>
        <rFont val="Calibri"/>
        <family val="2"/>
      </rPr>
      <t>(</t>
    </r>
    <r>
      <rPr>
        <sz val="12"/>
        <color theme="1"/>
        <rFont val="新細明體"/>
        <family val="1"/>
        <charset val="136"/>
      </rPr>
      <t>富紹寧</t>
    </r>
    <r>
      <rPr>
        <sz val="12"/>
        <color theme="1"/>
        <rFont val="Calibri"/>
        <family val="2"/>
      </rPr>
      <t>)</t>
    </r>
    <r>
      <rPr>
        <sz val="12"/>
        <color theme="1"/>
        <rFont val="新細明體"/>
        <family val="1"/>
        <charset val="136"/>
      </rPr>
      <t>、卒於崇寧四年十一月二十一日</t>
    </r>
    <r>
      <rPr>
        <sz val="12"/>
        <color theme="1"/>
        <rFont val="Calibri"/>
        <family val="2"/>
      </rPr>
      <t>(</t>
    </r>
    <r>
      <rPr>
        <sz val="12"/>
        <color theme="1"/>
        <rFont val="新細明體"/>
        <family val="1"/>
        <charset val="136"/>
      </rPr>
      <t>侯氏</t>
    </r>
    <r>
      <rPr>
        <sz val="12"/>
        <color theme="1"/>
        <rFont val="Calibri"/>
        <family val="2"/>
      </rPr>
      <t>)</t>
    </r>
  </si>
  <si>
    <r>
      <rPr>
        <sz val="12"/>
        <color theme="1"/>
        <rFont val="新細明體"/>
        <family val="1"/>
        <charset val="136"/>
      </rPr>
      <t>富紹寧、侯氏</t>
    </r>
  </si>
  <si>
    <r>
      <t>1049-1110(62)(</t>
    </r>
    <r>
      <rPr>
        <sz val="12"/>
        <color theme="1"/>
        <rFont val="新細明體"/>
        <family val="1"/>
        <charset val="136"/>
      </rPr>
      <t>富紹寧</t>
    </r>
    <r>
      <rPr>
        <sz val="12"/>
        <color theme="1"/>
        <rFont val="Calibri"/>
        <family val="2"/>
      </rPr>
      <t>)</t>
    </r>
    <r>
      <rPr>
        <sz val="12"/>
        <color theme="1"/>
        <rFont val="新細明體"/>
        <family val="1"/>
        <charset val="136"/>
      </rPr>
      <t>、</t>
    </r>
    <r>
      <rPr>
        <sz val="12"/>
        <color theme="1"/>
        <rFont val="Calibri"/>
        <family val="2"/>
      </rPr>
      <t>?-1105(?)(</t>
    </r>
    <r>
      <rPr>
        <sz val="12"/>
        <color theme="1"/>
        <rFont val="新細明體"/>
        <family val="1"/>
        <charset val="136"/>
      </rPr>
      <t>侯氏</t>
    </r>
    <r>
      <rPr>
        <sz val="12"/>
        <color theme="1"/>
        <rFont val="Calibri"/>
        <family val="2"/>
      </rPr>
      <t>)</t>
    </r>
  </si>
  <si>
    <r>
      <rPr>
        <sz val="12"/>
        <color theme="1"/>
        <rFont val="新細明體"/>
        <family val="1"/>
        <charset val="136"/>
      </rPr>
      <t>青石墓誌並蓋「宋故朝奉大夫富君墓誌銘」</t>
    </r>
    <r>
      <rPr>
        <sz val="12"/>
        <color theme="1"/>
        <rFont val="Calibri"/>
        <family val="2"/>
      </rPr>
      <t>1</t>
    </r>
  </si>
  <si>
    <r>
      <rPr>
        <sz val="12"/>
        <color theme="1"/>
        <rFont val="新細明體"/>
        <family val="1"/>
        <charset val="136"/>
      </rPr>
      <t>朝奉大夫</t>
    </r>
    <r>
      <rPr>
        <sz val="12"/>
        <color theme="1"/>
        <rFont val="Calibri"/>
        <family val="2"/>
      </rPr>
      <t>(</t>
    </r>
    <r>
      <rPr>
        <sz val="12"/>
        <color theme="1"/>
        <rFont val="新細明體"/>
        <family val="1"/>
        <charset val="136"/>
      </rPr>
      <t>富紹寧</t>
    </r>
    <r>
      <rPr>
        <sz val="12"/>
        <color theme="1"/>
        <rFont val="Calibri"/>
        <family val="2"/>
      </rPr>
      <t>)</t>
    </r>
    <r>
      <rPr>
        <sz val="12"/>
        <color theme="1"/>
        <rFont val="新細明體"/>
        <family val="1"/>
        <charset val="136"/>
      </rPr>
      <t>、縣君</t>
    </r>
    <r>
      <rPr>
        <sz val="12"/>
        <color theme="1"/>
        <rFont val="Calibri"/>
        <family val="2"/>
      </rPr>
      <t>(</t>
    </r>
    <r>
      <rPr>
        <sz val="12"/>
        <color theme="1"/>
        <rFont val="新細明體"/>
        <family val="1"/>
        <charset val="136"/>
      </rPr>
      <t>侯氏</t>
    </r>
    <r>
      <rPr>
        <sz val="12"/>
        <color theme="1"/>
        <rFont val="Calibri"/>
        <family val="2"/>
      </rPr>
      <t>)</t>
    </r>
  </si>
  <si>
    <r>
      <rPr>
        <sz val="12"/>
        <color theme="1"/>
        <rFont val="新細明體"/>
        <family val="1"/>
        <charset val="136"/>
      </rPr>
      <t>河南省洛陽市西工區史家屯村</t>
    </r>
    <r>
      <rPr>
        <sz val="12"/>
        <color theme="1"/>
        <rFont val="Calibri"/>
        <family val="2"/>
      </rPr>
      <t>IM2735</t>
    </r>
  </si>
  <si>
    <r>
      <rPr>
        <sz val="12"/>
        <color theme="1"/>
        <rFont val="新細明體"/>
        <family val="1"/>
        <charset val="136"/>
      </rPr>
      <t>葬於北宋大觀四年庚寅十一月壬申</t>
    </r>
    <r>
      <rPr>
        <sz val="12"/>
        <color theme="1"/>
        <rFont val="Calibri"/>
        <family val="2"/>
      </rPr>
      <t>(</t>
    </r>
    <r>
      <rPr>
        <sz val="12"/>
        <color theme="1"/>
        <rFont val="新細明體"/>
        <family val="1"/>
        <charset val="136"/>
      </rPr>
      <t>富紹修</t>
    </r>
    <r>
      <rPr>
        <sz val="12"/>
        <color theme="1"/>
        <rFont val="Calibri"/>
        <family val="2"/>
      </rPr>
      <t>)</t>
    </r>
    <r>
      <rPr>
        <sz val="12"/>
        <color theme="1"/>
        <rFont val="新細明體"/>
        <family val="1"/>
        <charset val="136"/>
      </rPr>
      <t>、葬於北宋宣和五年十月丁酉</t>
    </r>
    <r>
      <rPr>
        <sz val="12"/>
        <color theme="1"/>
        <rFont val="Calibri"/>
        <family val="2"/>
      </rPr>
      <t>(</t>
    </r>
    <r>
      <rPr>
        <sz val="12"/>
        <color theme="1"/>
        <rFont val="新細明體"/>
        <family val="1"/>
        <charset val="136"/>
      </rPr>
      <t>李氏</t>
    </r>
    <r>
      <rPr>
        <sz val="12"/>
        <color theme="1"/>
        <rFont val="Calibri"/>
        <family val="2"/>
      </rPr>
      <t>)</t>
    </r>
  </si>
  <si>
    <r>
      <rPr>
        <sz val="12"/>
        <color theme="1"/>
        <rFont val="新細明體"/>
        <family val="1"/>
        <charset val="136"/>
      </rPr>
      <t>富紹修、李氏</t>
    </r>
  </si>
  <si>
    <r>
      <rPr>
        <sz val="12"/>
        <color theme="1"/>
        <rFont val="新細明體"/>
        <family val="1"/>
        <charset val="136"/>
      </rPr>
      <t>不明</t>
    </r>
    <r>
      <rPr>
        <sz val="12"/>
        <color theme="1"/>
        <rFont val="Calibri"/>
        <family val="2"/>
      </rPr>
      <t>(</t>
    </r>
    <r>
      <rPr>
        <sz val="12"/>
        <color theme="1"/>
        <rFont val="新細明體"/>
        <family val="1"/>
        <charset val="136"/>
      </rPr>
      <t>富紹修</t>
    </r>
    <r>
      <rPr>
        <sz val="12"/>
        <color theme="1"/>
        <rFont val="Calibri"/>
        <family val="2"/>
      </rPr>
      <t>)</t>
    </r>
    <r>
      <rPr>
        <sz val="12"/>
        <color theme="1"/>
        <rFont val="新細明體"/>
        <family val="1"/>
        <charset val="136"/>
      </rPr>
      <t>、</t>
    </r>
    <r>
      <rPr>
        <sz val="12"/>
        <color theme="1"/>
        <rFont val="Calibri"/>
        <family val="2"/>
      </rPr>
      <t>1060-1122(63)(</t>
    </r>
    <r>
      <rPr>
        <sz val="12"/>
        <color theme="1"/>
        <rFont val="新細明體"/>
        <family val="1"/>
        <charset val="136"/>
      </rPr>
      <t>李氏</t>
    </r>
    <r>
      <rPr>
        <sz val="12"/>
        <color theme="1"/>
        <rFont val="Calibri"/>
        <family val="2"/>
      </rPr>
      <t>)</t>
    </r>
  </si>
  <si>
    <r>
      <rPr>
        <sz val="12"/>
        <color theme="1"/>
        <rFont val="新細明體"/>
        <family val="1"/>
        <charset val="136"/>
      </rPr>
      <t>青石墓誌並蓋「宋故奉議郎富君墓銘」</t>
    </r>
    <r>
      <rPr>
        <sz val="12"/>
        <color theme="1"/>
        <rFont val="Calibri"/>
        <family val="2"/>
      </rPr>
      <t>1</t>
    </r>
    <r>
      <rPr>
        <sz val="12"/>
        <color theme="1"/>
        <rFont val="新細明體"/>
        <family val="1"/>
        <charset val="136"/>
      </rPr>
      <t>、青石墓誌並蓋「宋永康孺人李氏墓銘」</t>
    </r>
    <r>
      <rPr>
        <sz val="12"/>
        <color theme="1"/>
        <rFont val="Calibri"/>
        <family val="2"/>
      </rPr>
      <t>1</t>
    </r>
  </si>
  <si>
    <r>
      <rPr>
        <sz val="12"/>
        <color theme="1"/>
        <rFont val="新細明體"/>
        <family val="1"/>
        <charset val="136"/>
      </rPr>
      <t>奉議郎</t>
    </r>
    <r>
      <rPr>
        <sz val="12"/>
        <color theme="1"/>
        <rFont val="Calibri"/>
        <family val="2"/>
      </rPr>
      <t>(</t>
    </r>
    <r>
      <rPr>
        <sz val="12"/>
        <color theme="1"/>
        <rFont val="新細明體"/>
        <family val="1"/>
        <charset val="136"/>
      </rPr>
      <t>富紹修</t>
    </r>
    <r>
      <rPr>
        <sz val="12"/>
        <color theme="1"/>
        <rFont val="Calibri"/>
        <family val="2"/>
      </rPr>
      <t>)</t>
    </r>
    <r>
      <rPr>
        <sz val="12"/>
        <color theme="1"/>
        <rFont val="新細明體"/>
        <family val="1"/>
        <charset val="136"/>
      </rPr>
      <t>、孺人</t>
    </r>
    <r>
      <rPr>
        <sz val="12"/>
        <color theme="1"/>
        <rFont val="Calibri"/>
        <family val="2"/>
      </rPr>
      <t>(</t>
    </r>
    <r>
      <rPr>
        <sz val="12"/>
        <color theme="1"/>
        <rFont val="新細明體"/>
        <family val="1"/>
        <charset val="136"/>
      </rPr>
      <t>李氏</t>
    </r>
    <r>
      <rPr>
        <sz val="12"/>
        <color theme="1"/>
        <rFont val="Calibri"/>
        <family val="2"/>
      </rPr>
      <t>)</t>
    </r>
  </si>
  <si>
    <r>
      <rPr>
        <sz val="12"/>
        <color theme="1"/>
        <rFont val="新細明體"/>
        <family val="1"/>
        <charset val="136"/>
      </rPr>
      <t>河南省洛陽市西工區史家屯村</t>
    </r>
    <r>
      <rPr>
        <sz val="12"/>
        <color theme="1"/>
        <rFont val="Calibri"/>
        <family val="2"/>
      </rPr>
      <t>IM2744</t>
    </r>
  </si>
  <si>
    <r>
      <rPr>
        <sz val="12"/>
        <color theme="1"/>
        <rFont val="新細明體"/>
        <family val="1"/>
        <charset val="136"/>
      </rPr>
      <t>葬於北宋宣和六年閏三月二十三日</t>
    </r>
    <r>
      <rPr>
        <sz val="12"/>
        <color theme="1"/>
        <rFont val="Calibri"/>
        <family val="2"/>
      </rPr>
      <t>(</t>
    </r>
    <r>
      <rPr>
        <sz val="12"/>
        <color theme="1"/>
        <rFont val="新細明體"/>
        <family val="1"/>
        <charset val="136"/>
      </rPr>
      <t>富紹榮</t>
    </r>
    <r>
      <rPr>
        <sz val="12"/>
        <color theme="1"/>
        <rFont val="Calibri"/>
        <family val="2"/>
      </rPr>
      <t>)</t>
    </r>
    <r>
      <rPr>
        <sz val="12"/>
        <color theme="1"/>
        <rFont val="新細明體"/>
        <family val="1"/>
        <charset val="136"/>
      </rPr>
      <t>、葬於北宋政和七年丁酉十月癸酉日</t>
    </r>
    <r>
      <rPr>
        <sz val="12"/>
        <color theme="1"/>
        <rFont val="Calibri"/>
        <family val="2"/>
      </rPr>
      <t>(</t>
    </r>
    <r>
      <rPr>
        <sz val="12"/>
        <color theme="1"/>
        <rFont val="新細明體"/>
        <family val="1"/>
        <charset val="136"/>
      </rPr>
      <t>范氏</t>
    </r>
    <r>
      <rPr>
        <sz val="12"/>
        <color theme="1"/>
        <rFont val="Calibri"/>
        <family val="2"/>
      </rPr>
      <t>)</t>
    </r>
  </si>
  <si>
    <r>
      <rPr>
        <sz val="12"/>
        <color theme="1"/>
        <rFont val="新細明體"/>
        <family val="1"/>
        <charset val="136"/>
      </rPr>
      <t>富紹榮、范氏</t>
    </r>
  </si>
  <si>
    <r>
      <t>1065-1124(60)(</t>
    </r>
    <r>
      <rPr>
        <sz val="12"/>
        <color theme="1"/>
        <rFont val="新細明體"/>
        <family val="1"/>
        <charset val="136"/>
      </rPr>
      <t>富紹榮</t>
    </r>
    <r>
      <rPr>
        <sz val="12"/>
        <color theme="1"/>
        <rFont val="Calibri"/>
        <family val="2"/>
      </rPr>
      <t>)</t>
    </r>
    <r>
      <rPr>
        <sz val="12"/>
        <color theme="1"/>
        <rFont val="新細明體"/>
        <family val="1"/>
        <charset val="136"/>
      </rPr>
      <t>、</t>
    </r>
    <r>
      <rPr>
        <sz val="12"/>
        <color theme="1"/>
        <rFont val="Calibri"/>
        <family val="2"/>
      </rPr>
      <t>1070-1114(45)(</t>
    </r>
    <r>
      <rPr>
        <sz val="12"/>
        <color theme="1"/>
        <rFont val="新細明體"/>
        <family val="1"/>
        <charset val="136"/>
      </rPr>
      <t>范氏</t>
    </r>
    <r>
      <rPr>
        <sz val="12"/>
        <color theme="1"/>
        <rFont val="Calibri"/>
        <family val="2"/>
      </rPr>
      <t>)</t>
    </r>
  </si>
  <si>
    <r>
      <rPr>
        <sz val="12"/>
        <color theme="1"/>
        <rFont val="新細明體"/>
        <family val="1"/>
        <charset val="136"/>
      </rPr>
      <t>青石墓誌並蓋「宋故奉直大夫前提舉利州路常平等事富公墓誌銘」</t>
    </r>
    <r>
      <rPr>
        <sz val="12"/>
        <color theme="1"/>
        <rFont val="Calibri"/>
        <family val="2"/>
      </rPr>
      <t>1</t>
    </r>
    <r>
      <rPr>
        <sz val="12"/>
        <color theme="1"/>
        <rFont val="新細明體"/>
        <family val="1"/>
        <charset val="136"/>
      </rPr>
      <t>、青石墓誌並蓋「宋故宜人范氏墓誌銘」</t>
    </r>
    <r>
      <rPr>
        <sz val="12"/>
        <color theme="1"/>
        <rFont val="Calibri"/>
        <family val="2"/>
      </rPr>
      <t>1</t>
    </r>
  </si>
  <si>
    <r>
      <rPr>
        <sz val="12"/>
        <color theme="1"/>
        <rFont val="新細明體"/>
        <family val="1"/>
        <charset val="136"/>
      </rPr>
      <t>奉直大夫</t>
    </r>
    <r>
      <rPr>
        <sz val="12"/>
        <color theme="1"/>
        <rFont val="Calibri"/>
        <family val="2"/>
      </rPr>
      <t>(</t>
    </r>
    <r>
      <rPr>
        <sz val="12"/>
        <color theme="1"/>
        <rFont val="新細明體"/>
        <family val="1"/>
        <charset val="136"/>
      </rPr>
      <t>富紹榮</t>
    </r>
    <r>
      <rPr>
        <sz val="12"/>
        <color theme="1"/>
        <rFont val="Calibri"/>
        <family val="2"/>
      </rPr>
      <t>)</t>
    </r>
    <r>
      <rPr>
        <sz val="12"/>
        <color theme="1"/>
        <rFont val="新細明體"/>
        <family val="1"/>
        <charset val="136"/>
      </rPr>
      <t>、縣太君</t>
    </r>
    <r>
      <rPr>
        <sz val="12"/>
        <color theme="1"/>
        <rFont val="Calibri"/>
        <family val="2"/>
      </rPr>
      <t>(</t>
    </r>
    <r>
      <rPr>
        <sz val="12"/>
        <color theme="1"/>
        <rFont val="新細明體"/>
        <family val="1"/>
        <charset val="136"/>
      </rPr>
      <t>范氏</t>
    </r>
    <r>
      <rPr>
        <sz val="12"/>
        <color theme="1"/>
        <rFont val="Calibri"/>
        <family val="2"/>
      </rPr>
      <t>)</t>
    </r>
  </si>
  <si>
    <r>
      <rPr>
        <sz val="12"/>
        <color theme="1"/>
        <rFont val="新細明體"/>
        <family val="1"/>
        <charset val="136"/>
      </rPr>
      <t>河南省洛陽市西工區史家屯村</t>
    </r>
    <r>
      <rPr>
        <sz val="12"/>
        <color theme="1"/>
        <rFont val="Calibri"/>
        <family val="2"/>
      </rPr>
      <t>IM2721</t>
    </r>
  </si>
  <si>
    <r>
      <rPr>
        <sz val="12"/>
        <color theme="1"/>
        <rFont val="新細明體"/>
        <family val="1"/>
        <charset val="136"/>
      </rPr>
      <t>葬於北宋宣和六年閏月庚子</t>
    </r>
  </si>
  <si>
    <r>
      <rPr>
        <sz val="12"/>
        <color theme="1"/>
        <rFont val="新細明體"/>
        <family val="1"/>
        <charset val="136"/>
      </rPr>
      <t>富直英</t>
    </r>
  </si>
  <si>
    <t>1098-1124(27)</t>
  </si>
  <si>
    <r>
      <rPr>
        <sz val="12"/>
        <color theme="1"/>
        <rFont val="新細明體"/>
        <family val="1"/>
        <charset val="136"/>
      </rPr>
      <t>青石墓誌並蓋「宋將仕郎富公墓誌銘」</t>
    </r>
    <r>
      <rPr>
        <sz val="12"/>
        <color theme="1"/>
        <rFont val="Calibri"/>
        <family val="2"/>
      </rPr>
      <t>1</t>
    </r>
  </si>
  <si>
    <r>
      <rPr>
        <sz val="12"/>
        <color theme="1"/>
        <rFont val="新細明體"/>
        <family val="1"/>
        <charset val="136"/>
      </rPr>
      <t>陝西省藍田縣五里頭村呂氏家族墓</t>
    </r>
    <r>
      <rPr>
        <sz val="12"/>
        <color theme="1"/>
        <rFont val="Calibri"/>
        <family val="2"/>
      </rPr>
      <t>M16</t>
    </r>
  </si>
  <si>
    <r>
      <rPr>
        <sz val="12"/>
        <color theme="1"/>
        <rFont val="新細明體"/>
        <family val="1"/>
        <charset val="136"/>
      </rPr>
      <t>祔葬於北宋熙寧七年</t>
    </r>
  </si>
  <si>
    <r>
      <rPr>
        <sz val="12"/>
        <color theme="1"/>
        <rFont val="新細明體"/>
        <family val="1"/>
        <charset val="136"/>
      </rPr>
      <t>呂大章</t>
    </r>
  </si>
  <si>
    <t>1037-1067(31)</t>
  </si>
  <si>
    <r>
      <rPr>
        <sz val="12"/>
        <color theme="1"/>
        <rFont val="新細明體"/>
        <family val="1"/>
        <charset val="136"/>
      </rPr>
      <t>呂氏家族墓地</t>
    </r>
  </si>
  <si>
    <r>
      <rPr>
        <sz val="12"/>
        <color theme="1"/>
        <rFont val="新細明體"/>
        <family val="1"/>
        <charset val="136"/>
      </rPr>
      <t>青石墓誌「宋故汲郡呂君墓誌銘并序」</t>
    </r>
    <r>
      <rPr>
        <sz val="12"/>
        <color theme="1"/>
        <rFont val="Calibri"/>
        <family val="2"/>
      </rPr>
      <t>1</t>
    </r>
  </si>
  <si>
    <r>
      <rPr>
        <sz val="12"/>
        <color theme="1"/>
        <rFont val="新細明體"/>
        <family val="1"/>
        <charset val="136"/>
      </rPr>
      <t>秘書省著作佐郎</t>
    </r>
  </si>
  <si>
    <r>
      <rPr>
        <sz val="12"/>
        <color theme="1"/>
        <rFont val="新細明體"/>
        <family val="1"/>
        <charset val="136"/>
      </rPr>
      <t>陝西省考古研究院、西安市文物保護考古研究院、陝西歷史博物館，《藍田呂氏家族墓園》，北京：文物出版社，</t>
    </r>
    <r>
      <rPr>
        <sz val="12"/>
        <color theme="1"/>
        <rFont val="Calibri"/>
        <family val="2"/>
      </rPr>
      <t>2018</t>
    </r>
    <r>
      <rPr>
        <sz val="12"/>
        <color theme="1"/>
        <rFont val="新細明體"/>
        <family val="1"/>
        <charset val="136"/>
      </rPr>
      <t>。</t>
    </r>
    <r>
      <rPr>
        <sz val="12"/>
        <color theme="1"/>
        <rFont val="Calibri"/>
        <family val="2"/>
      </rPr>
      <t xml:space="preserve">; </t>
    </r>
    <r>
      <rPr>
        <sz val="12"/>
        <color theme="1"/>
        <rFont val="新細明體"/>
        <family val="1"/>
        <charset val="136"/>
      </rPr>
      <t>陝西省考古研究院，〈陝西藍田縣五里頭北宋呂氏家族墓地〉，《考古》，</t>
    </r>
    <r>
      <rPr>
        <sz val="12"/>
        <color theme="1"/>
        <rFont val="Calibri"/>
        <family val="2"/>
      </rPr>
      <t>2010</t>
    </r>
    <r>
      <rPr>
        <sz val="12"/>
        <color theme="1"/>
        <rFont val="新細明體"/>
        <family val="1"/>
        <charset val="136"/>
      </rPr>
      <t>年</t>
    </r>
    <r>
      <rPr>
        <sz val="12"/>
        <color theme="1"/>
        <rFont val="Calibri"/>
        <family val="2"/>
      </rPr>
      <t>8</t>
    </r>
    <r>
      <rPr>
        <sz val="12"/>
        <color theme="1"/>
        <rFont val="新細明體"/>
        <family val="1"/>
        <charset val="136"/>
      </rPr>
      <t>期，頁</t>
    </r>
    <r>
      <rPr>
        <sz val="12"/>
        <color theme="1"/>
        <rFont val="Calibri"/>
        <family val="2"/>
      </rPr>
      <t>46-52</t>
    </r>
    <r>
      <rPr>
        <sz val="12"/>
        <color theme="1"/>
        <rFont val="新細明體"/>
        <family val="1"/>
        <charset val="136"/>
      </rPr>
      <t>。</t>
    </r>
  </si>
  <si>
    <r>
      <rPr>
        <sz val="12"/>
        <color theme="1"/>
        <rFont val="新細明體"/>
        <family val="1"/>
        <charset val="136"/>
      </rPr>
      <t>陝西省藍田縣五里頭村呂氏家族墓</t>
    </r>
    <r>
      <rPr>
        <sz val="12"/>
        <color theme="1"/>
        <rFont val="Calibri"/>
        <family val="2"/>
      </rPr>
      <t>M17</t>
    </r>
  </si>
  <si>
    <r>
      <rPr>
        <sz val="12"/>
        <color theme="1"/>
        <rFont val="新細明體"/>
        <family val="1"/>
        <charset val="136"/>
      </rPr>
      <t>葬於熙寧七年</t>
    </r>
    <r>
      <rPr>
        <sz val="12"/>
        <color theme="1"/>
        <rFont val="Calibri"/>
        <family val="2"/>
      </rPr>
      <t>(</t>
    </r>
    <r>
      <rPr>
        <sz val="12"/>
        <color theme="1"/>
        <rFont val="新細明體"/>
        <family val="1"/>
        <charset val="136"/>
      </rPr>
      <t>呂蕡</t>
    </r>
    <r>
      <rPr>
        <sz val="12"/>
        <color theme="1"/>
        <rFont val="Calibri"/>
        <family val="2"/>
      </rPr>
      <t>)</t>
    </r>
    <r>
      <rPr>
        <sz val="12"/>
        <color theme="1"/>
        <rFont val="新細明體"/>
        <family val="1"/>
        <charset val="136"/>
      </rPr>
      <t>、遷葬於熙寧七年</t>
    </r>
    <r>
      <rPr>
        <sz val="12"/>
        <color theme="1"/>
        <rFont val="Calibri"/>
        <family val="2"/>
      </rPr>
      <t>(</t>
    </r>
    <r>
      <rPr>
        <sz val="12"/>
        <color theme="1"/>
        <rFont val="新細明體"/>
        <family val="1"/>
        <charset val="136"/>
      </rPr>
      <t>方氏，原葬於嘉祐六年九月癸酉</t>
    </r>
    <r>
      <rPr>
        <sz val="12"/>
        <color theme="1"/>
        <rFont val="Calibri"/>
        <family val="2"/>
      </rPr>
      <t>)</t>
    </r>
  </si>
  <si>
    <r>
      <rPr>
        <sz val="12"/>
        <color theme="1"/>
        <rFont val="新細明體"/>
        <family val="1"/>
        <charset val="136"/>
      </rPr>
      <t>呂蕡、方氏</t>
    </r>
  </si>
  <si>
    <r>
      <t>1000-1074(75)(</t>
    </r>
    <r>
      <rPr>
        <sz val="12"/>
        <color theme="1"/>
        <rFont val="新細明體"/>
        <family val="1"/>
        <charset val="136"/>
      </rPr>
      <t>呂蕡</t>
    </r>
    <r>
      <rPr>
        <sz val="12"/>
        <color theme="1"/>
        <rFont val="Calibri"/>
        <family val="2"/>
      </rPr>
      <t>)</t>
    </r>
    <r>
      <rPr>
        <sz val="12"/>
        <color theme="1"/>
        <rFont val="新細明體"/>
        <family val="1"/>
        <charset val="136"/>
      </rPr>
      <t>、</t>
    </r>
    <r>
      <rPr>
        <sz val="12"/>
        <color theme="1"/>
        <rFont val="Calibri"/>
        <family val="2"/>
      </rPr>
      <t>?-1045(</t>
    </r>
    <r>
      <rPr>
        <sz val="12"/>
        <color theme="1"/>
        <rFont val="新細明體"/>
        <family val="1"/>
        <charset val="136"/>
      </rPr>
      <t>方氏</t>
    </r>
    <r>
      <rPr>
        <sz val="12"/>
        <color theme="1"/>
        <rFont val="Calibri"/>
        <family val="2"/>
      </rPr>
      <t>)</t>
    </r>
  </si>
  <si>
    <r>
      <rPr>
        <sz val="12"/>
        <color theme="1"/>
        <rFont val="新細明體"/>
        <family val="1"/>
        <charset val="136"/>
      </rPr>
      <t>呂氏家族墓地、呂大受</t>
    </r>
    <r>
      <rPr>
        <sz val="12"/>
        <color theme="1"/>
        <rFont val="Calibri"/>
        <family val="2"/>
      </rPr>
      <t>(</t>
    </r>
    <r>
      <rPr>
        <sz val="12"/>
        <color theme="1"/>
        <rFont val="新細明體"/>
        <family val="1"/>
        <charset val="136"/>
      </rPr>
      <t>四子，</t>
    </r>
    <r>
      <rPr>
        <sz val="12"/>
        <color theme="1"/>
        <rFont val="Calibri"/>
        <family val="2"/>
      </rPr>
      <t>T6098)</t>
    </r>
    <r>
      <rPr>
        <sz val="12"/>
        <color theme="1"/>
        <rFont val="新細明體"/>
        <family val="1"/>
        <charset val="136"/>
      </rPr>
      <t>、馬氏</t>
    </r>
    <r>
      <rPr>
        <sz val="12"/>
        <color theme="1"/>
        <rFont val="Calibri"/>
        <family val="2"/>
      </rPr>
      <t>(</t>
    </r>
    <r>
      <rPr>
        <sz val="12"/>
        <color theme="1"/>
        <rFont val="新細明體"/>
        <family val="1"/>
        <charset val="136"/>
      </rPr>
      <t>妾，</t>
    </r>
    <r>
      <rPr>
        <sz val="12"/>
        <color theme="1"/>
        <rFont val="Calibri"/>
        <family val="2"/>
      </rPr>
      <t>T6099)</t>
    </r>
  </si>
  <si>
    <r>
      <rPr>
        <sz val="12"/>
        <color theme="1"/>
        <rFont val="新細明體"/>
        <family val="1"/>
        <charset val="136"/>
      </rPr>
      <t>青石墓誌並蓋「宋故朝奉郎守尚書比部郎中致仕輕車都尉賜緋魚袋呂府君墓誌銘并序」</t>
    </r>
    <r>
      <rPr>
        <sz val="12"/>
        <color theme="1"/>
        <rFont val="Calibri"/>
        <family val="2"/>
      </rPr>
      <t>1</t>
    </r>
    <r>
      <rPr>
        <sz val="12"/>
        <color theme="1"/>
        <rFont val="新細明體"/>
        <family val="1"/>
        <charset val="136"/>
      </rPr>
      <t>、青石墓誌「先妣夫人方氏墓誌銘并序」</t>
    </r>
    <r>
      <rPr>
        <sz val="12"/>
        <color theme="1"/>
        <rFont val="Calibri"/>
        <family val="2"/>
      </rPr>
      <t>1</t>
    </r>
  </si>
  <si>
    <r>
      <rPr>
        <sz val="12"/>
        <color theme="1"/>
        <rFont val="新細明體"/>
        <family val="1"/>
        <charset val="136"/>
      </rPr>
      <t>比部郎中、旌德縣君</t>
    </r>
  </si>
  <si>
    <r>
      <rPr>
        <sz val="12"/>
        <color theme="1"/>
        <rFont val="新細明體"/>
        <family val="1"/>
        <charset val="136"/>
      </rPr>
      <t>陝西省藍田縣五里頭村呂氏家族墓</t>
    </r>
    <r>
      <rPr>
        <sz val="12"/>
        <color theme="1"/>
        <rFont val="Calibri"/>
        <family val="2"/>
      </rPr>
      <t>M20</t>
    </r>
  </si>
  <si>
    <r>
      <rPr>
        <sz val="12"/>
        <color theme="1"/>
        <rFont val="新細明體"/>
        <family val="1"/>
        <charset val="136"/>
      </rPr>
      <t>葬於元符三年七月八日</t>
    </r>
    <r>
      <rPr>
        <sz val="12"/>
        <color theme="1"/>
        <rFont val="Calibri"/>
        <family val="2"/>
      </rPr>
      <t>(</t>
    </r>
    <r>
      <rPr>
        <sz val="12"/>
        <color theme="1"/>
        <rFont val="新細明體"/>
        <family val="1"/>
        <charset val="136"/>
      </rPr>
      <t>呂大忠</t>
    </r>
    <r>
      <rPr>
        <sz val="12"/>
        <color theme="1"/>
        <rFont val="Calibri"/>
        <family val="2"/>
      </rPr>
      <t>)</t>
    </r>
    <r>
      <rPr>
        <sz val="12"/>
        <color theme="1"/>
        <rFont val="新細明體"/>
        <family val="1"/>
        <charset val="136"/>
      </rPr>
      <t>、遷葬於熙寧七年九月</t>
    </r>
    <r>
      <rPr>
        <sz val="12"/>
        <color theme="1"/>
        <rFont val="Calibri"/>
        <family val="2"/>
      </rPr>
      <t>(</t>
    </r>
    <r>
      <rPr>
        <sz val="12"/>
        <color theme="1"/>
        <rFont val="新細明體"/>
        <family val="1"/>
        <charset val="136"/>
      </rPr>
      <t>姚氏</t>
    </r>
    <r>
      <rPr>
        <sz val="12"/>
        <color theme="1"/>
        <rFont val="Calibri"/>
        <family val="2"/>
      </rPr>
      <t>)</t>
    </r>
    <r>
      <rPr>
        <sz val="12"/>
        <color theme="1"/>
        <rFont val="新細明體"/>
        <family val="1"/>
        <charset val="136"/>
      </rPr>
      <t>、葬於紹聖二年十一月</t>
    </r>
    <r>
      <rPr>
        <sz val="12"/>
        <color theme="1"/>
        <rFont val="Calibri"/>
        <family val="2"/>
      </rPr>
      <t>(</t>
    </r>
    <r>
      <rPr>
        <sz val="12"/>
        <color theme="1"/>
        <rFont val="新細明體"/>
        <family val="1"/>
        <charset val="136"/>
      </rPr>
      <t>樊氏</t>
    </r>
    <r>
      <rPr>
        <sz val="12"/>
        <color theme="1"/>
        <rFont val="Calibri"/>
        <family val="2"/>
      </rPr>
      <t>)</t>
    </r>
  </si>
  <si>
    <t>1074; 1096; 1100</t>
  </si>
  <si>
    <r>
      <rPr>
        <sz val="12"/>
        <color theme="1"/>
        <rFont val="新細明體"/>
        <family val="1"/>
        <charset val="136"/>
      </rPr>
      <t>呂大忠、姚氏、樊氏</t>
    </r>
  </si>
  <si>
    <r>
      <t>1025-1100(76)(</t>
    </r>
    <r>
      <rPr>
        <sz val="12"/>
        <color theme="1"/>
        <rFont val="新細明體"/>
        <family val="1"/>
        <charset val="136"/>
      </rPr>
      <t>呂大忠</t>
    </r>
    <r>
      <rPr>
        <sz val="12"/>
        <color theme="1"/>
        <rFont val="Calibri"/>
        <family val="2"/>
      </rPr>
      <t>)</t>
    </r>
    <r>
      <rPr>
        <sz val="12"/>
        <color theme="1"/>
        <rFont val="新細明體"/>
        <family val="1"/>
        <charset val="136"/>
      </rPr>
      <t>、</t>
    </r>
    <r>
      <rPr>
        <sz val="12"/>
        <color theme="1"/>
        <rFont val="Calibri"/>
        <family val="2"/>
      </rPr>
      <t>?-1045(</t>
    </r>
    <r>
      <rPr>
        <sz val="12"/>
        <color theme="1"/>
        <rFont val="新細明體"/>
        <family val="1"/>
        <charset val="136"/>
      </rPr>
      <t>姚氏</t>
    </r>
    <r>
      <rPr>
        <sz val="12"/>
        <color theme="1"/>
        <rFont val="Calibri"/>
        <family val="2"/>
      </rPr>
      <t>)</t>
    </r>
    <r>
      <rPr>
        <sz val="12"/>
        <color theme="1"/>
        <rFont val="新細明體"/>
        <family val="1"/>
        <charset val="136"/>
      </rPr>
      <t>、</t>
    </r>
    <r>
      <rPr>
        <sz val="12"/>
        <color theme="1"/>
        <rFont val="Calibri"/>
        <family val="2"/>
      </rPr>
      <t>1037-1095(59)(</t>
    </r>
    <r>
      <rPr>
        <sz val="12"/>
        <color theme="1"/>
        <rFont val="新細明體"/>
        <family val="1"/>
        <charset val="136"/>
      </rPr>
      <t>樊氏</t>
    </r>
    <r>
      <rPr>
        <sz val="12"/>
        <color theme="1"/>
        <rFont val="Calibri"/>
        <family val="2"/>
      </rPr>
      <t>)</t>
    </r>
  </si>
  <si>
    <r>
      <rPr>
        <sz val="12"/>
        <color theme="1"/>
        <rFont val="新細明體"/>
        <family val="1"/>
        <charset val="136"/>
      </rPr>
      <t>呂氏家族墓地、呂汴</t>
    </r>
    <r>
      <rPr>
        <sz val="12"/>
        <color theme="1"/>
        <rFont val="Calibri"/>
        <family val="2"/>
      </rPr>
      <t>(</t>
    </r>
    <r>
      <rPr>
        <sz val="12"/>
        <color theme="1"/>
        <rFont val="新細明體"/>
        <family val="1"/>
        <charset val="136"/>
      </rPr>
      <t>子，</t>
    </r>
    <r>
      <rPr>
        <sz val="12"/>
        <color theme="1"/>
        <rFont val="Calibri"/>
        <family val="2"/>
      </rPr>
      <t>T6084)</t>
    </r>
  </si>
  <si>
    <r>
      <rPr>
        <sz val="12"/>
        <color theme="1"/>
        <rFont val="新細明體"/>
        <family val="1"/>
        <charset val="136"/>
      </rPr>
      <t>青石墓誌「宋故追復寶文閣直學士朝散大夫致仕呂公之墓」</t>
    </r>
    <r>
      <rPr>
        <sz val="12"/>
        <color theme="1"/>
        <rFont val="Calibri"/>
        <family val="2"/>
      </rPr>
      <t>1</t>
    </r>
    <r>
      <rPr>
        <sz val="12"/>
        <color theme="1"/>
        <rFont val="新細明體"/>
        <family val="1"/>
        <charset val="136"/>
      </rPr>
      <t>、青石墓誌「宋故姚氏夫人墓誌銘」</t>
    </r>
    <r>
      <rPr>
        <sz val="12"/>
        <color theme="1"/>
        <rFont val="Calibri"/>
        <family val="2"/>
      </rPr>
      <t>1</t>
    </r>
    <r>
      <rPr>
        <sz val="12"/>
        <color theme="1"/>
        <rFont val="新細明體"/>
        <family val="1"/>
        <charset val="136"/>
      </rPr>
      <t>、青石墓誌並蓋「宋呂夫人仁壽縣君樊氏墓誌銘并序」</t>
    </r>
    <r>
      <rPr>
        <sz val="12"/>
        <color theme="1"/>
        <rFont val="Calibri"/>
        <family val="2"/>
      </rPr>
      <t>1</t>
    </r>
  </si>
  <si>
    <r>
      <rPr>
        <sz val="12"/>
        <color theme="1"/>
        <rFont val="新細明體"/>
        <family val="1"/>
        <charset val="136"/>
      </rPr>
      <t>寶文閣直學士朝散大夫、真寧縣君</t>
    </r>
    <r>
      <rPr>
        <sz val="12"/>
        <color theme="1"/>
        <rFont val="Calibri"/>
        <family val="2"/>
      </rPr>
      <t>(</t>
    </r>
    <r>
      <rPr>
        <sz val="12"/>
        <color theme="1"/>
        <rFont val="新細明體"/>
        <family val="1"/>
        <charset val="136"/>
      </rPr>
      <t>姚氏</t>
    </r>
    <r>
      <rPr>
        <sz val="12"/>
        <color theme="1"/>
        <rFont val="Calibri"/>
        <family val="2"/>
      </rPr>
      <t>)</t>
    </r>
    <r>
      <rPr>
        <sz val="12"/>
        <color theme="1"/>
        <rFont val="新細明體"/>
        <family val="1"/>
        <charset val="136"/>
      </rPr>
      <t>、仁壽縣君</t>
    </r>
    <r>
      <rPr>
        <sz val="12"/>
        <color theme="1"/>
        <rFont val="Calibri"/>
        <family val="2"/>
      </rPr>
      <t>(</t>
    </r>
    <r>
      <rPr>
        <sz val="12"/>
        <color theme="1"/>
        <rFont val="新細明體"/>
        <family val="1"/>
        <charset val="136"/>
      </rPr>
      <t>樊氏</t>
    </r>
    <r>
      <rPr>
        <sz val="12"/>
        <color theme="1"/>
        <rFont val="Calibri"/>
        <family val="2"/>
      </rPr>
      <t>)</t>
    </r>
  </si>
  <si>
    <r>
      <rPr>
        <sz val="12"/>
        <color theme="1"/>
        <rFont val="新細明體"/>
        <family val="1"/>
        <charset val="136"/>
      </rPr>
      <t>陝西省藍田縣五里頭村呂氏家族墓</t>
    </r>
    <r>
      <rPr>
        <sz val="12"/>
        <color theme="1"/>
        <rFont val="Calibri"/>
        <family val="2"/>
      </rPr>
      <t>M22</t>
    </r>
  </si>
  <si>
    <r>
      <rPr>
        <sz val="12"/>
        <color theme="1"/>
        <rFont val="新細明體"/>
        <family val="1"/>
        <charset val="136"/>
      </rPr>
      <t>遷葬於熙寧七年九月</t>
    </r>
    <r>
      <rPr>
        <sz val="12"/>
        <color theme="1"/>
        <rFont val="Calibri"/>
        <family val="2"/>
      </rPr>
      <t>(</t>
    </r>
    <r>
      <rPr>
        <sz val="12"/>
        <color theme="1"/>
        <rFont val="新細明體"/>
        <family val="1"/>
        <charset val="136"/>
      </rPr>
      <t>馬氏，原葬於嘉祐六年</t>
    </r>
    <r>
      <rPr>
        <sz val="12"/>
        <color theme="1"/>
        <rFont val="Calibri"/>
        <family val="2"/>
      </rPr>
      <t>)</t>
    </r>
    <r>
      <rPr>
        <sz val="12"/>
        <color theme="1"/>
        <rFont val="新細明體"/>
        <family val="1"/>
        <charset val="136"/>
      </rPr>
      <t>、葬於政和二年九月壬申</t>
    </r>
    <r>
      <rPr>
        <sz val="12"/>
        <color theme="1"/>
        <rFont val="Calibri"/>
        <family val="2"/>
      </rPr>
      <t>(</t>
    </r>
    <r>
      <rPr>
        <sz val="12"/>
        <color theme="1"/>
        <rFont val="新細明體"/>
        <family val="1"/>
        <charset val="136"/>
      </rPr>
      <t>种氏</t>
    </r>
    <r>
      <rPr>
        <sz val="12"/>
        <color theme="1"/>
        <rFont val="Calibri"/>
        <family val="2"/>
      </rPr>
      <t>)</t>
    </r>
  </si>
  <si>
    <t>1074; 1112</t>
  </si>
  <si>
    <r>
      <rPr>
        <sz val="12"/>
        <color theme="1"/>
        <rFont val="新細明體"/>
        <family val="1"/>
        <charset val="136"/>
      </rPr>
      <t>呂大鈞、馬氏、种氏</t>
    </r>
  </si>
  <si>
    <r>
      <t>1031-1082(52)(</t>
    </r>
    <r>
      <rPr>
        <sz val="12"/>
        <color theme="1"/>
        <rFont val="新細明體"/>
        <family val="1"/>
        <charset val="136"/>
      </rPr>
      <t>呂大鈞，無墓誌，根據《宋人傳記資料索引》</t>
    </r>
    <r>
      <rPr>
        <sz val="12"/>
        <color theme="1"/>
        <rFont val="Calibri"/>
        <family val="2"/>
      </rPr>
      <t>)</t>
    </r>
    <r>
      <rPr>
        <sz val="12"/>
        <color theme="1"/>
        <rFont val="新細明體"/>
        <family val="1"/>
        <charset val="136"/>
      </rPr>
      <t>、</t>
    </r>
    <r>
      <rPr>
        <sz val="12"/>
        <color theme="1"/>
        <rFont val="Calibri"/>
        <family val="2"/>
      </rPr>
      <t>?-1055(</t>
    </r>
    <r>
      <rPr>
        <sz val="12"/>
        <color theme="1"/>
        <rFont val="新細明體"/>
        <family val="1"/>
        <charset val="136"/>
      </rPr>
      <t>馬氏</t>
    </r>
    <r>
      <rPr>
        <sz val="12"/>
        <color theme="1"/>
        <rFont val="Calibri"/>
        <family val="2"/>
      </rPr>
      <t>)</t>
    </r>
    <r>
      <rPr>
        <sz val="12"/>
        <color theme="1"/>
        <rFont val="新細明體"/>
        <family val="1"/>
        <charset val="136"/>
      </rPr>
      <t>、</t>
    </r>
    <r>
      <rPr>
        <sz val="12"/>
        <color theme="1"/>
        <rFont val="Calibri"/>
        <family val="2"/>
      </rPr>
      <t>1040-1112(73)(</t>
    </r>
    <r>
      <rPr>
        <sz val="12"/>
        <color theme="1"/>
        <rFont val="新細明體"/>
        <family val="1"/>
        <charset val="136"/>
      </rPr>
      <t>种氏</t>
    </r>
    <r>
      <rPr>
        <sz val="12"/>
        <color theme="1"/>
        <rFont val="Calibri"/>
        <family val="2"/>
      </rPr>
      <t>)</t>
    </r>
  </si>
  <si>
    <r>
      <rPr>
        <sz val="12"/>
        <color theme="1"/>
        <rFont val="新細明體"/>
        <family val="1"/>
        <charset val="136"/>
      </rPr>
      <t>青石墓誌「宋秦州右司理呂參軍妻馬夫人墓誌銘」</t>
    </r>
    <r>
      <rPr>
        <sz val="12"/>
        <color theme="1"/>
        <rFont val="Calibri"/>
        <family val="2"/>
      </rPr>
      <t>1(</t>
    </r>
    <r>
      <rPr>
        <sz val="12"/>
        <color theme="1"/>
        <rFont val="新細明體"/>
        <family val="1"/>
        <charset val="136"/>
      </rPr>
      <t>東室</t>
    </r>
    <r>
      <rPr>
        <sz val="12"/>
        <color theme="1"/>
        <rFont val="Calibri"/>
        <family val="2"/>
      </rPr>
      <t>)</t>
    </r>
    <r>
      <rPr>
        <sz val="12"/>
        <color theme="1"/>
        <rFont val="新細明體"/>
        <family val="1"/>
        <charset val="136"/>
      </rPr>
      <t>、青石墓誌並蓋「宋故樂壽縣太君种夫人墓誌銘」</t>
    </r>
    <r>
      <rPr>
        <sz val="12"/>
        <color theme="1"/>
        <rFont val="Calibri"/>
        <family val="2"/>
      </rPr>
      <t>1(</t>
    </r>
    <r>
      <rPr>
        <sz val="12"/>
        <color theme="1"/>
        <rFont val="新細明體"/>
        <family val="1"/>
        <charset val="136"/>
      </rPr>
      <t>西室</t>
    </r>
    <r>
      <rPr>
        <sz val="12"/>
        <color theme="1"/>
        <rFont val="Calibri"/>
        <family val="2"/>
      </rPr>
      <t>)</t>
    </r>
  </si>
  <si>
    <r>
      <rPr>
        <sz val="12"/>
        <color theme="1"/>
        <rFont val="新細明體"/>
        <family val="1"/>
        <charset val="136"/>
      </rPr>
      <t>秦州右司理參軍、樂壽縣太君</t>
    </r>
    <r>
      <rPr>
        <sz val="12"/>
        <color theme="1"/>
        <rFont val="Calibri"/>
        <family val="2"/>
      </rPr>
      <t>(</t>
    </r>
    <r>
      <rPr>
        <sz val="12"/>
        <color theme="1"/>
        <rFont val="新細明體"/>
        <family val="1"/>
        <charset val="136"/>
      </rPr>
      <t>种氏</t>
    </r>
    <r>
      <rPr>
        <sz val="12"/>
        <color theme="1"/>
        <rFont val="Calibri"/>
        <family val="2"/>
      </rPr>
      <t>)</t>
    </r>
  </si>
  <si>
    <r>
      <rPr>
        <sz val="12"/>
        <color theme="1"/>
        <rFont val="新細明體"/>
        <family val="1"/>
        <charset val="136"/>
      </rPr>
      <t>陝西省藍田縣五里頭村呂氏家族墓</t>
    </r>
    <r>
      <rPr>
        <sz val="12"/>
        <color theme="1"/>
        <rFont val="Calibri"/>
        <family val="2"/>
      </rPr>
      <t>M25</t>
    </r>
  </si>
  <si>
    <r>
      <rPr>
        <sz val="12"/>
        <color theme="1"/>
        <rFont val="新細明體"/>
        <family val="1"/>
        <charset val="136"/>
      </rPr>
      <t>葬於崇寧三年七月甲申</t>
    </r>
    <r>
      <rPr>
        <sz val="12"/>
        <color theme="1"/>
        <rFont val="Calibri"/>
        <family val="2"/>
      </rPr>
      <t>(</t>
    </r>
    <r>
      <rPr>
        <sz val="12"/>
        <color theme="1"/>
        <rFont val="新細明體"/>
        <family val="1"/>
        <charset val="136"/>
      </rPr>
      <t>侯氏</t>
    </r>
    <r>
      <rPr>
        <sz val="12"/>
        <color theme="1"/>
        <rFont val="Calibri"/>
        <family val="2"/>
      </rPr>
      <t>)</t>
    </r>
    <r>
      <rPr>
        <sz val="12"/>
        <color theme="1"/>
        <rFont val="新細明體"/>
        <family val="1"/>
        <charset val="136"/>
      </rPr>
      <t>、葬於大觀四年二月丙申</t>
    </r>
  </si>
  <si>
    <t>1104; 1110</t>
  </si>
  <si>
    <r>
      <rPr>
        <sz val="12"/>
        <color theme="1"/>
        <rFont val="新細明體"/>
        <family val="1"/>
        <charset val="136"/>
      </rPr>
      <t>侯氏、齊氏</t>
    </r>
  </si>
  <si>
    <r>
      <t>1083-1104(22</t>
    </r>
    <r>
      <rPr>
        <sz val="12"/>
        <color theme="1"/>
        <rFont val="新細明體"/>
        <family val="1"/>
        <charset val="136"/>
      </rPr>
      <t>，侯氏</t>
    </r>
    <r>
      <rPr>
        <sz val="12"/>
        <color theme="1"/>
        <rFont val="Calibri"/>
        <family val="2"/>
      </rPr>
      <t>)</t>
    </r>
    <r>
      <rPr>
        <sz val="12"/>
        <color theme="1"/>
        <rFont val="新細明體"/>
        <family val="1"/>
        <charset val="136"/>
      </rPr>
      <t>、</t>
    </r>
    <r>
      <rPr>
        <sz val="12"/>
        <color theme="1"/>
        <rFont val="Calibri"/>
        <family val="2"/>
      </rPr>
      <t>1084-1109(26</t>
    </r>
    <r>
      <rPr>
        <sz val="12"/>
        <color theme="1"/>
        <rFont val="新細明體"/>
        <family val="1"/>
        <charset val="136"/>
      </rPr>
      <t>，齊氏</t>
    </r>
    <r>
      <rPr>
        <sz val="12"/>
        <color theme="1"/>
        <rFont val="Calibri"/>
        <family val="2"/>
      </rPr>
      <t>)</t>
    </r>
  </si>
  <si>
    <r>
      <rPr>
        <sz val="12"/>
        <color theme="1"/>
        <rFont val="新細明體"/>
        <family val="1"/>
        <charset val="136"/>
      </rPr>
      <t>青石墓誌並蓋「宋侯夫人墓誌銘」</t>
    </r>
    <r>
      <rPr>
        <sz val="12"/>
        <color theme="1"/>
        <rFont val="Calibri"/>
        <family val="2"/>
      </rPr>
      <t>1</t>
    </r>
    <r>
      <rPr>
        <sz val="12"/>
        <color theme="1"/>
        <rFont val="新細明體"/>
        <family val="1"/>
        <charset val="136"/>
      </rPr>
      <t>、青石墓誌並蓋「宋故齊夫人墓誌銘」</t>
    </r>
    <r>
      <rPr>
        <sz val="12"/>
        <color theme="1"/>
        <rFont val="Calibri"/>
        <family val="2"/>
      </rPr>
      <t>1</t>
    </r>
  </si>
  <si>
    <r>
      <rPr>
        <sz val="12"/>
        <color theme="1"/>
        <rFont val="新細明體"/>
        <family val="1"/>
        <charset val="136"/>
      </rPr>
      <t>陝西省藍田縣五里頭村呂氏家族墓</t>
    </r>
    <r>
      <rPr>
        <sz val="12"/>
        <color theme="1"/>
        <rFont val="Calibri"/>
        <family val="2"/>
      </rPr>
      <t>M28</t>
    </r>
  </si>
  <si>
    <r>
      <rPr>
        <sz val="12"/>
        <color theme="1"/>
        <rFont val="新細明體"/>
        <family val="1"/>
        <charset val="136"/>
      </rPr>
      <t>遷葬於熙寧七年九月</t>
    </r>
    <r>
      <rPr>
        <sz val="12"/>
        <color theme="1"/>
        <rFont val="Calibri"/>
        <family val="2"/>
      </rPr>
      <t>(</t>
    </r>
    <r>
      <rPr>
        <sz val="12"/>
        <color theme="1"/>
        <rFont val="新細明體"/>
        <family val="1"/>
        <charset val="136"/>
      </rPr>
      <t>原葬於熙寧五年</t>
    </r>
    <r>
      <rPr>
        <sz val="12"/>
        <color theme="1"/>
        <rFont val="Calibri"/>
        <family val="2"/>
      </rPr>
      <t>)</t>
    </r>
  </si>
  <si>
    <r>
      <rPr>
        <sz val="12"/>
        <color theme="1"/>
        <rFont val="新細明體"/>
        <family val="1"/>
        <charset val="136"/>
      </rPr>
      <t>呂大觀</t>
    </r>
  </si>
  <si>
    <t>1044-1072(29)</t>
  </si>
  <si>
    <r>
      <rPr>
        <sz val="12"/>
        <color theme="1"/>
        <rFont val="新細明體"/>
        <family val="1"/>
        <charset val="136"/>
      </rPr>
      <t>青石墓誌「宋故處士呂君墓銘并序」</t>
    </r>
    <r>
      <rPr>
        <sz val="12"/>
        <color theme="1"/>
        <rFont val="Calibri"/>
        <family val="2"/>
      </rPr>
      <t>1(</t>
    </r>
    <r>
      <rPr>
        <sz val="12"/>
        <color theme="1"/>
        <rFont val="新細明體"/>
        <family val="1"/>
        <charset val="136"/>
      </rPr>
      <t>壁龕</t>
    </r>
    <r>
      <rPr>
        <sz val="12"/>
        <color theme="1"/>
        <rFont val="Calibri"/>
        <family val="2"/>
      </rPr>
      <t>)</t>
    </r>
  </si>
  <si>
    <r>
      <rPr>
        <sz val="12"/>
        <color theme="1"/>
        <rFont val="新細明體"/>
        <family val="1"/>
        <charset val="136"/>
      </rPr>
      <t>處士</t>
    </r>
  </si>
  <si>
    <r>
      <rPr>
        <sz val="12"/>
        <color theme="1"/>
        <rFont val="新細明體"/>
        <family val="1"/>
        <charset val="136"/>
      </rPr>
      <t>陝西省藍田縣五里頭村呂氏家族墓</t>
    </r>
    <r>
      <rPr>
        <sz val="12"/>
        <color theme="1"/>
        <rFont val="Calibri"/>
        <family val="2"/>
      </rPr>
      <t>M10</t>
    </r>
  </si>
  <si>
    <r>
      <rPr>
        <sz val="12"/>
        <color theme="1"/>
        <rFont val="新細明體"/>
        <family val="1"/>
        <charset val="136"/>
      </rPr>
      <t>葬於熙寧七年</t>
    </r>
  </si>
  <si>
    <r>
      <rPr>
        <sz val="12"/>
        <color theme="1"/>
        <rFont val="新細明體"/>
        <family val="1"/>
        <charset val="136"/>
      </rPr>
      <t>呂興伯</t>
    </r>
  </si>
  <si>
    <t>1071-1071(1)</t>
  </si>
  <si>
    <r>
      <rPr>
        <sz val="12"/>
        <color theme="1"/>
        <rFont val="新細明體"/>
        <family val="1"/>
        <charset val="136"/>
      </rPr>
      <t>呂氏家族墓地、呂大雅</t>
    </r>
    <r>
      <rPr>
        <sz val="12"/>
        <color theme="1"/>
        <rFont val="Calibri"/>
        <family val="2"/>
      </rPr>
      <t>(</t>
    </r>
    <r>
      <rPr>
        <sz val="12"/>
        <color theme="1"/>
        <rFont val="新細明體"/>
        <family val="1"/>
        <charset val="136"/>
      </rPr>
      <t>父，</t>
    </r>
    <r>
      <rPr>
        <sz val="12"/>
        <color theme="1"/>
        <rFont val="Calibri"/>
        <family val="2"/>
      </rPr>
      <t>T1960)</t>
    </r>
  </si>
  <si>
    <r>
      <rPr>
        <sz val="12"/>
        <color theme="1"/>
        <rFont val="新細明體"/>
        <family val="1"/>
        <charset val="136"/>
      </rPr>
      <t>墓誌磚「呂氏殤子興伯之柩」</t>
    </r>
    <r>
      <rPr>
        <sz val="12"/>
        <color theme="1"/>
        <rFont val="Calibri"/>
        <family val="2"/>
      </rPr>
      <t>1</t>
    </r>
  </si>
  <si>
    <r>
      <rPr>
        <sz val="12"/>
        <color theme="1"/>
        <rFont val="新細明體"/>
        <family val="1"/>
        <charset val="136"/>
      </rPr>
      <t>陝西省藍田縣五里頭村呂氏家族墓</t>
    </r>
    <r>
      <rPr>
        <sz val="12"/>
        <color theme="1"/>
        <rFont val="Calibri"/>
        <family val="2"/>
      </rPr>
      <t>M11</t>
    </r>
  </si>
  <si>
    <r>
      <rPr>
        <sz val="12"/>
        <color theme="1"/>
        <rFont val="新細明體"/>
        <family val="1"/>
        <charset val="136"/>
      </rPr>
      <t>葬於北宋熙寧七年九月</t>
    </r>
  </si>
  <si>
    <r>
      <rPr>
        <sz val="12"/>
        <color theme="1"/>
        <rFont val="新細明體"/>
        <family val="1"/>
        <charset val="136"/>
      </rPr>
      <t>呂鄭十七</t>
    </r>
  </si>
  <si>
    <t>1072-1073(2)</t>
  </si>
  <si>
    <r>
      <rPr>
        <sz val="12"/>
        <color theme="1"/>
        <rFont val="新細明體"/>
        <family val="1"/>
        <charset val="136"/>
      </rPr>
      <t>墓誌磚「呂氏殤子鄭十七之柩」</t>
    </r>
    <r>
      <rPr>
        <sz val="12"/>
        <color theme="1"/>
        <rFont val="Calibri"/>
        <family val="2"/>
      </rPr>
      <t>1</t>
    </r>
  </si>
  <si>
    <r>
      <rPr>
        <sz val="12"/>
        <color theme="1"/>
        <rFont val="新細明體"/>
        <family val="1"/>
        <charset val="136"/>
      </rPr>
      <t>陝西省藍田縣五里頭村呂氏家族墓</t>
    </r>
    <r>
      <rPr>
        <sz val="12"/>
        <color theme="1"/>
        <rFont val="Calibri"/>
        <family val="2"/>
      </rPr>
      <t>M19</t>
    </r>
  </si>
  <si>
    <r>
      <rPr>
        <sz val="12"/>
        <color theme="1"/>
        <rFont val="新細明體"/>
        <family val="1"/>
        <charset val="136"/>
      </rPr>
      <t>葬於元豐六年</t>
    </r>
  </si>
  <si>
    <r>
      <rPr>
        <sz val="12"/>
        <color theme="1"/>
        <rFont val="新細明體"/>
        <family val="1"/>
        <charset val="136"/>
      </rPr>
      <t>呂汴</t>
    </r>
  </si>
  <si>
    <t>1082-1083(2)</t>
  </si>
  <si>
    <r>
      <rPr>
        <sz val="12"/>
        <color theme="1"/>
        <rFont val="新細明體"/>
        <family val="1"/>
        <charset val="136"/>
      </rPr>
      <t>呂氏家族墓地、呂大忠</t>
    </r>
    <r>
      <rPr>
        <sz val="12"/>
        <color theme="1"/>
        <rFont val="Calibri"/>
        <family val="2"/>
      </rPr>
      <t>(</t>
    </r>
    <r>
      <rPr>
        <sz val="12"/>
        <color theme="1"/>
        <rFont val="新細明體"/>
        <family val="1"/>
        <charset val="136"/>
      </rPr>
      <t>父，</t>
    </r>
    <r>
      <rPr>
        <sz val="12"/>
        <color theme="1"/>
        <rFont val="Calibri"/>
        <family val="2"/>
      </rPr>
      <t>T6074)</t>
    </r>
  </si>
  <si>
    <r>
      <rPr>
        <sz val="12"/>
        <color theme="1"/>
        <rFont val="新細明體"/>
        <family val="1"/>
        <charset val="136"/>
      </rPr>
      <t>墓誌磚「汲郡呂氏殤子汴之墓」</t>
    </r>
    <r>
      <rPr>
        <sz val="12"/>
        <color theme="1"/>
        <rFont val="Calibri"/>
        <family val="2"/>
      </rPr>
      <t>1</t>
    </r>
  </si>
  <si>
    <r>
      <rPr>
        <sz val="12"/>
        <color theme="1"/>
        <rFont val="新細明體"/>
        <family val="1"/>
        <charset val="136"/>
      </rPr>
      <t>陝西省藍田縣五里頭村呂氏家族墓</t>
    </r>
    <r>
      <rPr>
        <sz val="12"/>
        <color theme="1"/>
        <rFont val="Calibri"/>
        <family val="2"/>
      </rPr>
      <t>M21</t>
    </r>
  </si>
  <si>
    <r>
      <rPr>
        <sz val="12"/>
        <color theme="1"/>
        <rFont val="新細明體"/>
        <family val="1"/>
        <charset val="136"/>
      </rPr>
      <t>葬於崇寧二年十二月四日</t>
    </r>
  </si>
  <si>
    <r>
      <rPr>
        <sz val="12"/>
        <color theme="1"/>
        <rFont val="新細明體"/>
        <family val="1"/>
        <charset val="136"/>
      </rPr>
      <t>呂文娘</t>
    </r>
  </si>
  <si>
    <t>1101-1102(2)</t>
  </si>
  <si>
    <r>
      <rPr>
        <sz val="12"/>
        <color theme="1"/>
        <rFont val="新細明體"/>
        <family val="1"/>
        <charset val="136"/>
      </rPr>
      <t>呂氏家族墓地、呂錫山長女</t>
    </r>
  </si>
  <si>
    <r>
      <rPr>
        <sz val="12"/>
        <color theme="1"/>
        <rFont val="新細明體"/>
        <family val="1"/>
        <charset val="136"/>
      </rPr>
      <t>青石墓誌</t>
    </r>
    <r>
      <rPr>
        <sz val="12"/>
        <color theme="1"/>
        <rFont val="Calibri"/>
        <family val="2"/>
      </rPr>
      <t>(</t>
    </r>
    <r>
      <rPr>
        <sz val="12"/>
        <color theme="1"/>
        <rFont val="新細明體"/>
        <family val="1"/>
        <charset val="136"/>
      </rPr>
      <t>無題</t>
    </r>
    <r>
      <rPr>
        <sz val="12"/>
        <color theme="1"/>
        <rFont val="Calibri"/>
        <family val="2"/>
      </rPr>
      <t>)1</t>
    </r>
  </si>
  <si>
    <r>
      <rPr>
        <sz val="12"/>
        <color theme="1"/>
        <rFont val="新細明體"/>
        <family val="1"/>
        <charset val="136"/>
      </rPr>
      <t>陝西省藍田縣五里頭村呂氏家族墓</t>
    </r>
    <r>
      <rPr>
        <sz val="12"/>
        <color theme="1"/>
        <rFont val="Calibri"/>
        <family val="2"/>
      </rPr>
      <t>M24</t>
    </r>
  </si>
  <si>
    <r>
      <rPr>
        <sz val="12"/>
        <color theme="1"/>
        <rFont val="新細明體"/>
        <family val="1"/>
        <charset val="136"/>
      </rPr>
      <t>葬於元豐八年十月乙酉</t>
    </r>
  </si>
  <si>
    <r>
      <rPr>
        <sz val="12"/>
        <color theme="1"/>
        <rFont val="新細明體"/>
        <family val="1"/>
        <charset val="136"/>
      </rPr>
      <t>呂麟</t>
    </r>
  </si>
  <si>
    <t>1074-1085(12)</t>
  </si>
  <si>
    <r>
      <rPr>
        <sz val="12"/>
        <color theme="1"/>
        <rFont val="新細明體"/>
        <family val="1"/>
        <charset val="136"/>
      </rPr>
      <t>呂氏家族墓地、呂義山</t>
    </r>
    <r>
      <rPr>
        <sz val="12"/>
        <color theme="1"/>
        <rFont val="Calibri"/>
        <family val="2"/>
      </rPr>
      <t>(</t>
    </r>
    <r>
      <rPr>
        <sz val="12"/>
        <color theme="1"/>
        <rFont val="新細明體"/>
        <family val="1"/>
        <charset val="136"/>
      </rPr>
      <t>父，</t>
    </r>
    <r>
      <rPr>
        <sz val="12"/>
        <color theme="1"/>
        <rFont val="Calibri"/>
        <family val="2"/>
      </rPr>
      <t>T6077)</t>
    </r>
  </si>
  <si>
    <r>
      <rPr>
        <sz val="12"/>
        <color theme="1"/>
        <rFont val="新細明體"/>
        <family val="1"/>
        <charset val="136"/>
      </rPr>
      <t>陝西省藍田縣五里頭村呂氏家族墓</t>
    </r>
    <r>
      <rPr>
        <sz val="12"/>
        <color theme="1"/>
        <rFont val="Calibri"/>
        <family val="2"/>
      </rPr>
      <t>M7</t>
    </r>
  </si>
  <si>
    <r>
      <rPr>
        <sz val="12"/>
        <color theme="1"/>
        <rFont val="新細明體"/>
        <family val="1"/>
        <charset val="136"/>
      </rPr>
      <t>葬於大觀二年</t>
    </r>
  </si>
  <si>
    <r>
      <rPr>
        <sz val="12"/>
        <color theme="1"/>
        <rFont val="新細明體"/>
        <family val="1"/>
        <charset val="136"/>
      </rPr>
      <t>呂嫣</t>
    </r>
  </si>
  <si>
    <t>1086-1107(22)</t>
  </si>
  <si>
    <r>
      <rPr>
        <sz val="12"/>
        <color theme="1"/>
        <rFont val="新細明體"/>
        <family val="1"/>
        <charset val="136"/>
      </rPr>
      <t>呂氏家族墓地、呂景山</t>
    </r>
    <r>
      <rPr>
        <sz val="12"/>
        <color theme="1"/>
        <rFont val="Calibri"/>
        <family val="2"/>
      </rPr>
      <t>(</t>
    </r>
    <r>
      <rPr>
        <sz val="12"/>
        <color theme="1"/>
        <rFont val="新細明體"/>
        <family val="1"/>
        <charset val="136"/>
      </rPr>
      <t>父，</t>
    </r>
    <r>
      <rPr>
        <sz val="12"/>
        <color theme="1"/>
        <rFont val="Calibri"/>
        <family val="2"/>
      </rPr>
      <t>T6091)</t>
    </r>
  </si>
  <si>
    <r>
      <rPr>
        <sz val="12"/>
        <color theme="1"/>
        <rFont val="新細明體"/>
        <family val="1"/>
        <charset val="136"/>
      </rPr>
      <t>石墓誌「宋汲郡呂氏第四女倩蓉墓誌銘并序」</t>
    </r>
    <r>
      <rPr>
        <sz val="12"/>
        <color theme="1"/>
        <rFont val="Calibri"/>
        <family val="2"/>
      </rPr>
      <t>1</t>
    </r>
  </si>
  <si>
    <r>
      <rPr>
        <sz val="12"/>
        <color theme="1"/>
        <rFont val="新細明體"/>
        <family val="1"/>
        <charset val="136"/>
      </rPr>
      <t>陝西省藍田縣五里頭村呂氏家族墓</t>
    </r>
    <r>
      <rPr>
        <sz val="12"/>
        <color theme="1"/>
        <rFont val="Calibri"/>
        <family val="2"/>
      </rPr>
      <t>M8</t>
    </r>
  </si>
  <si>
    <r>
      <rPr>
        <sz val="12"/>
        <color theme="1"/>
        <rFont val="新細明體"/>
        <family val="1"/>
        <charset val="136"/>
      </rPr>
      <t>遷葬於嘉祐六年九月、改葬於熙寧七年九月</t>
    </r>
  </si>
  <si>
    <r>
      <rPr>
        <sz val="12"/>
        <color theme="1"/>
        <rFont val="新細明體"/>
        <family val="1"/>
        <charset val="136"/>
      </rPr>
      <t>呂通、張氏</t>
    </r>
  </si>
  <si>
    <r>
      <t>966-1002(37)</t>
    </r>
    <r>
      <rPr>
        <sz val="12"/>
        <color theme="1"/>
        <rFont val="新細明體"/>
        <family val="1"/>
        <charset val="136"/>
      </rPr>
      <t>、</t>
    </r>
    <r>
      <rPr>
        <sz val="12"/>
        <color theme="1"/>
        <rFont val="Calibri"/>
        <family val="2"/>
      </rPr>
      <t>975-1038(64)</t>
    </r>
  </si>
  <si>
    <r>
      <rPr>
        <sz val="12"/>
        <color theme="1"/>
        <rFont val="新細明體"/>
        <family val="1"/>
        <charset val="136"/>
      </rPr>
      <t>石墓誌並蓋「宋故贈祠部郎中呂公墓誌銘」</t>
    </r>
    <r>
      <rPr>
        <sz val="12"/>
        <color theme="1"/>
        <rFont val="Calibri"/>
        <family val="2"/>
      </rPr>
      <t>1</t>
    </r>
    <r>
      <rPr>
        <sz val="12"/>
        <color theme="1"/>
        <rFont val="新細明體"/>
        <family val="1"/>
        <charset val="136"/>
      </rPr>
      <t>、石墓誌「宋故仙居縣太君張氏墓誌銘」</t>
    </r>
    <r>
      <rPr>
        <sz val="12"/>
        <color theme="1"/>
        <rFont val="Calibri"/>
        <family val="2"/>
      </rPr>
      <t>1</t>
    </r>
  </si>
  <si>
    <r>
      <rPr>
        <sz val="12"/>
        <color theme="1"/>
        <rFont val="新細明體"/>
        <family val="1"/>
        <charset val="136"/>
      </rPr>
      <t>尚書祠部郎中、仙居縣太君</t>
    </r>
  </si>
  <si>
    <r>
      <rPr>
        <sz val="12"/>
        <color theme="1"/>
        <rFont val="新細明體"/>
        <family val="1"/>
        <charset val="136"/>
      </rPr>
      <t>陝西省藍田縣五里頭村呂氏家族墓</t>
    </r>
    <r>
      <rPr>
        <sz val="12"/>
        <color theme="1"/>
        <rFont val="Calibri"/>
        <family val="2"/>
      </rPr>
      <t>M9</t>
    </r>
  </si>
  <si>
    <r>
      <rPr>
        <sz val="12"/>
        <color theme="1"/>
        <rFont val="新細明體"/>
        <family val="1"/>
        <charset val="136"/>
      </rPr>
      <t>葬於嘉祐六年九月廿四日</t>
    </r>
    <r>
      <rPr>
        <sz val="12"/>
        <color theme="1"/>
        <rFont val="Calibri"/>
        <family val="2"/>
      </rPr>
      <t>(</t>
    </r>
    <r>
      <rPr>
        <sz val="12"/>
        <color theme="1"/>
        <rFont val="新細明體"/>
        <family val="1"/>
        <charset val="136"/>
      </rPr>
      <t>呂英</t>
    </r>
    <r>
      <rPr>
        <sz val="12"/>
        <color theme="1"/>
        <rFont val="Calibri"/>
        <family val="2"/>
      </rPr>
      <t>)</t>
    </r>
    <r>
      <rPr>
        <sz val="12"/>
        <color theme="1"/>
        <rFont val="新細明體"/>
        <family val="1"/>
        <charset val="136"/>
      </rPr>
      <t>、遷葬於熙寧七年九月庚申</t>
    </r>
    <r>
      <rPr>
        <sz val="12"/>
        <color theme="1"/>
        <rFont val="Calibri"/>
        <family val="2"/>
      </rPr>
      <t>(</t>
    </r>
    <r>
      <rPr>
        <sz val="12"/>
        <color theme="1"/>
        <rFont val="新細明體"/>
        <family val="1"/>
        <charset val="136"/>
      </rPr>
      <t>呂英</t>
    </r>
    <r>
      <rPr>
        <sz val="12"/>
        <color theme="1"/>
        <rFont val="Calibri"/>
        <family val="2"/>
      </rPr>
      <t>)</t>
    </r>
    <r>
      <rPr>
        <sz val="12"/>
        <color theme="1"/>
        <rFont val="新細明體"/>
        <family val="1"/>
        <charset val="136"/>
      </rPr>
      <t>、葬於元祐八年十一月十日</t>
    </r>
    <r>
      <rPr>
        <sz val="12"/>
        <color theme="1"/>
        <rFont val="Calibri"/>
        <family val="2"/>
      </rPr>
      <t>(</t>
    </r>
    <r>
      <rPr>
        <sz val="12"/>
        <color theme="1"/>
        <rFont val="新細明體"/>
        <family val="1"/>
        <charset val="136"/>
      </rPr>
      <t>王氏</t>
    </r>
    <r>
      <rPr>
        <sz val="12"/>
        <color theme="1"/>
        <rFont val="Calibri"/>
        <family val="2"/>
      </rPr>
      <t>)</t>
    </r>
  </si>
  <si>
    <t>1074; 1093</t>
  </si>
  <si>
    <r>
      <rPr>
        <sz val="12"/>
        <color theme="1"/>
        <rFont val="新細明體"/>
        <family val="1"/>
        <charset val="136"/>
      </rPr>
      <t>呂英、王氏</t>
    </r>
  </si>
  <si>
    <r>
      <t>995-1050(56)</t>
    </r>
    <r>
      <rPr>
        <sz val="12"/>
        <color theme="1"/>
        <rFont val="新細明體"/>
        <family val="1"/>
        <charset val="136"/>
      </rPr>
      <t>、</t>
    </r>
    <r>
      <rPr>
        <sz val="12"/>
        <color theme="1"/>
        <rFont val="Calibri"/>
        <family val="2"/>
      </rPr>
      <t>1009-1093(85)</t>
    </r>
  </si>
  <si>
    <r>
      <rPr>
        <sz val="12"/>
        <color theme="1"/>
        <rFont val="新細明體"/>
        <family val="1"/>
        <charset val="136"/>
      </rPr>
      <t>石墓誌「宋故著作佐郎呂府君墓誌銘并序」</t>
    </r>
    <r>
      <rPr>
        <sz val="12"/>
        <color theme="1"/>
        <rFont val="Calibri"/>
        <family val="2"/>
      </rPr>
      <t>1</t>
    </r>
    <r>
      <rPr>
        <sz val="12"/>
        <color theme="1"/>
        <rFont val="新細明體"/>
        <family val="1"/>
        <charset val="136"/>
      </rPr>
      <t>、石墓誌「宋故永壽縣太君王氏墓誌銘并序」</t>
    </r>
    <r>
      <rPr>
        <sz val="12"/>
        <color theme="1"/>
        <rFont val="Calibri"/>
        <family val="2"/>
      </rPr>
      <t>1</t>
    </r>
  </si>
  <si>
    <r>
      <rPr>
        <sz val="12"/>
        <color theme="1"/>
        <rFont val="新細明體"/>
        <family val="1"/>
        <charset val="136"/>
      </rPr>
      <t>著作佐郎、永壽縣太君</t>
    </r>
  </si>
  <si>
    <r>
      <rPr>
        <sz val="12"/>
        <color theme="1"/>
        <rFont val="新細明體"/>
        <family val="1"/>
        <charset val="136"/>
      </rPr>
      <t>陝西省考古研究院、西安市文物保護考古研究院、陝西歷史博物館，《藍田呂氏家族墓園》，北京：文物出版社，</t>
    </r>
    <r>
      <rPr>
        <sz val="12"/>
        <color theme="1"/>
        <rFont val="Calibri"/>
        <family val="2"/>
      </rPr>
      <t>2018</t>
    </r>
    <r>
      <rPr>
        <sz val="12"/>
        <color theme="1"/>
        <rFont val="新細明體"/>
        <family val="1"/>
        <charset val="136"/>
      </rPr>
      <t>。</t>
    </r>
  </si>
  <si>
    <r>
      <rPr>
        <sz val="12"/>
        <color theme="1"/>
        <rFont val="新細明體"/>
        <family val="1"/>
        <charset val="136"/>
      </rPr>
      <t>陝西省藍田縣五里頭村呂氏家族墓</t>
    </r>
    <r>
      <rPr>
        <sz val="12"/>
        <color theme="1"/>
        <rFont val="Calibri"/>
        <family val="2"/>
      </rPr>
      <t>M12</t>
    </r>
  </si>
  <si>
    <r>
      <rPr>
        <sz val="12"/>
        <color theme="1"/>
        <rFont val="新細明體"/>
        <family val="1"/>
        <charset val="136"/>
      </rPr>
      <t>葬於政和七年十月十九日</t>
    </r>
    <r>
      <rPr>
        <sz val="12"/>
        <color theme="1"/>
        <rFont val="Calibri"/>
        <family val="2"/>
      </rPr>
      <t>(</t>
    </r>
    <r>
      <rPr>
        <sz val="12"/>
        <color theme="1"/>
        <rFont val="新細明體"/>
        <family val="1"/>
        <charset val="136"/>
      </rPr>
      <t>呂大圭</t>
    </r>
    <r>
      <rPr>
        <sz val="12"/>
        <color theme="1"/>
        <rFont val="Calibri"/>
        <family val="2"/>
      </rPr>
      <t>)</t>
    </r>
    <r>
      <rPr>
        <sz val="12"/>
        <color theme="1"/>
        <rFont val="新細明體"/>
        <family val="1"/>
        <charset val="136"/>
      </rPr>
      <t>、葬於熙寧七年十一月辛丑</t>
    </r>
    <r>
      <rPr>
        <sz val="12"/>
        <color theme="1"/>
        <rFont val="Calibri"/>
        <family val="2"/>
      </rPr>
      <t>(</t>
    </r>
    <r>
      <rPr>
        <sz val="12"/>
        <color theme="1"/>
        <rFont val="新細明體"/>
        <family val="1"/>
        <charset val="136"/>
      </rPr>
      <t>張氏</t>
    </r>
    <r>
      <rPr>
        <sz val="12"/>
        <color theme="1"/>
        <rFont val="Calibri"/>
        <family val="2"/>
      </rPr>
      <t>)</t>
    </r>
  </si>
  <si>
    <t>1074; 1117</t>
  </si>
  <si>
    <r>
      <rPr>
        <sz val="12"/>
        <color theme="1"/>
        <rFont val="新細明體"/>
        <family val="1"/>
        <charset val="136"/>
      </rPr>
      <t>呂大圭、張氏</t>
    </r>
  </si>
  <si>
    <r>
      <t>1031-1116(86)</t>
    </r>
    <r>
      <rPr>
        <sz val="12"/>
        <color theme="1"/>
        <rFont val="新細明體"/>
        <family val="1"/>
        <charset val="136"/>
      </rPr>
      <t>、</t>
    </r>
    <r>
      <rPr>
        <sz val="12"/>
        <color theme="1"/>
        <rFont val="Calibri"/>
        <family val="2"/>
      </rPr>
      <t>1029-1073(45)</t>
    </r>
  </si>
  <si>
    <r>
      <rPr>
        <sz val="12"/>
        <color theme="1"/>
        <rFont val="新細明體"/>
        <family val="1"/>
        <charset val="136"/>
      </rPr>
      <t>石墓誌並蓋「宋故朝散郎致仕呂君墓誌銘并序」</t>
    </r>
    <r>
      <rPr>
        <sz val="12"/>
        <color theme="1"/>
        <rFont val="Calibri"/>
        <family val="2"/>
      </rPr>
      <t>1</t>
    </r>
    <r>
      <rPr>
        <sz val="12"/>
        <color theme="1"/>
        <rFont val="新細明體"/>
        <family val="1"/>
        <charset val="136"/>
      </rPr>
      <t>、石墓誌「宋故陳留張氏夫人墓銘并序」</t>
    </r>
    <r>
      <rPr>
        <sz val="12"/>
        <color theme="1"/>
        <rFont val="Calibri"/>
        <family val="2"/>
      </rPr>
      <t>1</t>
    </r>
  </si>
  <si>
    <r>
      <rPr>
        <sz val="12"/>
        <color theme="1"/>
        <rFont val="新細明體"/>
        <family val="1"/>
        <charset val="136"/>
      </rPr>
      <t>朝散郎</t>
    </r>
  </si>
  <si>
    <r>
      <rPr>
        <sz val="12"/>
        <color theme="1"/>
        <rFont val="新細明體"/>
        <family val="1"/>
        <charset val="136"/>
      </rPr>
      <t>陝西省藍田縣五里頭村呂氏家族墓</t>
    </r>
    <r>
      <rPr>
        <sz val="12"/>
        <color theme="1"/>
        <rFont val="Calibri"/>
        <family val="2"/>
      </rPr>
      <t>M14</t>
    </r>
  </si>
  <si>
    <r>
      <rPr>
        <sz val="12"/>
        <color theme="1"/>
        <rFont val="新細明體"/>
        <family val="1"/>
        <charset val="136"/>
      </rPr>
      <t>葬於熙寧二年十月辛酉、遷葬於熙寧七年九月</t>
    </r>
  </si>
  <si>
    <r>
      <rPr>
        <sz val="12"/>
        <color theme="1"/>
        <rFont val="新細明體"/>
        <family val="1"/>
        <charset val="136"/>
      </rPr>
      <t>呂大受</t>
    </r>
  </si>
  <si>
    <t>1038-1062(25)</t>
  </si>
  <si>
    <r>
      <rPr>
        <sz val="12"/>
        <color theme="1"/>
        <rFont val="新細明體"/>
        <family val="1"/>
        <charset val="136"/>
      </rPr>
      <t>呂氏家族墓地、呂蕡</t>
    </r>
    <r>
      <rPr>
        <sz val="12"/>
        <color theme="1"/>
        <rFont val="Calibri"/>
        <family val="2"/>
      </rPr>
      <t>(</t>
    </r>
    <r>
      <rPr>
        <sz val="12"/>
        <color theme="1"/>
        <rFont val="新細明體"/>
        <family val="1"/>
        <charset val="136"/>
      </rPr>
      <t>父，</t>
    </r>
    <r>
      <rPr>
        <sz val="12"/>
        <color theme="1"/>
        <rFont val="Calibri"/>
        <family val="2"/>
      </rPr>
      <t>T6073)</t>
    </r>
  </si>
  <si>
    <r>
      <rPr>
        <sz val="12"/>
        <color theme="1"/>
        <rFont val="新細明體"/>
        <family val="1"/>
        <charset val="136"/>
      </rPr>
      <t>石墓誌「宋故前進士呂君墓誌銘并序」</t>
    </r>
    <r>
      <rPr>
        <sz val="12"/>
        <color theme="1"/>
        <rFont val="Calibri"/>
        <family val="2"/>
      </rPr>
      <t>1</t>
    </r>
  </si>
  <si>
    <r>
      <rPr>
        <sz val="12"/>
        <color theme="1"/>
        <rFont val="新細明體"/>
        <family val="1"/>
        <charset val="136"/>
      </rPr>
      <t>前進士</t>
    </r>
  </si>
  <si>
    <r>
      <rPr>
        <sz val="12"/>
        <color theme="1"/>
        <rFont val="新細明體"/>
        <family val="1"/>
        <charset val="136"/>
      </rPr>
      <t>陝西省藍田縣五里頭村呂氏家族墓</t>
    </r>
    <r>
      <rPr>
        <sz val="12"/>
        <color theme="1"/>
        <rFont val="Calibri"/>
        <family val="2"/>
      </rPr>
      <t>M15</t>
    </r>
  </si>
  <si>
    <r>
      <rPr>
        <sz val="12"/>
        <color theme="1"/>
        <rFont val="新細明體"/>
        <family val="1"/>
        <charset val="136"/>
      </rPr>
      <t>葬於熙寧八年七月</t>
    </r>
  </si>
  <si>
    <r>
      <rPr>
        <sz val="12"/>
        <color theme="1"/>
        <rFont val="新細明體"/>
        <family val="1"/>
        <charset val="136"/>
      </rPr>
      <t>馬氏</t>
    </r>
  </si>
  <si>
    <t>1013-1075(63)</t>
  </si>
  <si>
    <r>
      <rPr>
        <sz val="12"/>
        <color theme="1"/>
        <rFont val="新細明體"/>
        <family val="1"/>
        <charset val="136"/>
      </rPr>
      <t>呂氏家族墓地、呂蕡</t>
    </r>
    <r>
      <rPr>
        <sz val="12"/>
        <color theme="1"/>
        <rFont val="Calibri"/>
        <family val="2"/>
      </rPr>
      <t>(</t>
    </r>
    <r>
      <rPr>
        <sz val="12"/>
        <color theme="1"/>
        <rFont val="新細明體"/>
        <family val="1"/>
        <charset val="136"/>
      </rPr>
      <t>夫，</t>
    </r>
    <r>
      <rPr>
        <sz val="12"/>
        <color theme="1"/>
        <rFont val="Calibri"/>
        <family val="2"/>
      </rPr>
      <t>T6073)</t>
    </r>
  </si>
  <si>
    <r>
      <rPr>
        <sz val="12"/>
        <color theme="1"/>
        <rFont val="新細明體"/>
        <family val="1"/>
        <charset val="136"/>
      </rPr>
      <t>石墓誌「呂氏庶母馬氏墓誌」</t>
    </r>
    <r>
      <rPr>
        <sz val="12"/>
        <color theme="1"/>
        <rFont val="Calibri"/>
        <family val="2"/>
      </rPr>
      <t>1</t>
    </r>
  </si>
  <si>
    <r>
      <rPr>
        <sz val="12"/>
        <color theme="1"/>
        <rFont val="新細明體"/>
        <family val="1"/>
        <charset val="136"/>
      </rPr>
      <t>河南省三門峽市廟底溝遺址</t>
    </r>
    <r>
      <rPr>
        <sz val="12"/>
        <color theme="1"/>
        <rFont val="Calibri"/>
        <family val="2"/>
      </rPr>
      <t>M113</t>
    </r>
  </si>
  <si>
    <r>
      <rPr>
        <sz val="12"/>
        <color theme="1"/>
        <rFont val="新細明體"/>
        <family val="1"/>
        <charset val="136"/>
      </rPr>
      <t>陶墓誌「陳」</t>
    </r>
    <r>
      <rPr>
        <sz val="12"/>
        <color theme="1"/>
        <rFont val="Calibri"/>
        <family val="2"/>
      </rPr>
      <t>1(</t>
    </r>
    <r>
      <rPr>
        <sz val="12"/>
        <color theme="1"/>
        <rFont val="新細明體"/>
        <family val="1"/>
        <charset val="136"/>
      </rPr>
      <t>殘</t>
    </r>
    <r>
      <rPr>
        <sz val="12"/>
        <color theme="1"/>
        <rFont val="Calibri"/>
        <family val="2"/>
      </rPr>
      <t>)</t>
    </r>
    <r>
      <rPr>
        <sz val="12"/>
        <color theme="1"/>
        <rFont val="新細明體"/>
        <family val="1"/>
        <charset val="136"/>
      </rPr>
      <t>、陶墓誌「姚永隆」</t>
    </r>
    <r>
      <rPr>
        <sz val="12"/>
        <color theme="1"/>
        <rFont val="Calibri"/>
        <family val="2"/>
      </rPr>
      <t>1(</t>
    </r>
    <r>
      <rPr>
        <sz val="12"/>
        <color theme="1"/>
        <rFont val="新細明體"/>
        <family val="1"/>
        <charset val="136"/>
      </rPr>
      <t>殘</t>
    </r>
    <r>
      <rPr>
        <sz val="12"/>
        <color theme="1"/>
        <rFont val="Calibri"/>
        <family val="2"/>
      </rPr>
      <t>)</t>
    </r>
  </si>
  <si>
    <r>
      <rPr>
        <sz val="12"/>
        <color theme="1"/>
        <rFont val="新細明體"/>
        <family val="1"/>
        <charset val="136"/>
      </rPr>
      <t>河南省文物考古研究所，《三門峽廟底溝唐宋墓葬》，鄭州：大象出版社，</t>
    </r>
    <r>
      <rPr>
        <sz val="12"/>
        <color theme="1"/>
        <rFont val="Calibri"/>
        <family val="2"/>
      </rPr>
      <t>2006</t>
    </r>
    <r>
      <rPr>
        <sz val="12"/>
        <color theme="1"/>
        <rFont val="新細明體"/>
        <family val="1"/>
        <charset val="136"/>
      </rPr>
      <t>。</t>
    </r>
  </si>
  <si>
    <r>
      <rPr>
        <sz val="12"/>
        <color theme="1"/>
        <rFont val="新細明體"/>
        <family val="1"/>
        <charset val="136"/>
      </rPr>
      <t>陝西省西安市長安區</t>
    </r>
  </si>
  <si>
    <r>
      <rPr>
        <sz val="12"/>
        <color theme="1"/>
        <rFont val="新細明體"/>
        <family val="1"/>
        <charset val="136"/>
      </rPr>
      <t>葬於熙寧八年十一月二日</t>
    </r>
  </si>
  <si>
    <r>
      <rPr>
        <sz val="12"/>
        <color theme="1"/>
        <rFont val="新細明體"/>
        <family val="1"/>
        <charset val="136"/>
      </rPr>
      <t>范天祐、不明</t>
    </r>
  </si>
  <si>
    <r>
      <t>989-1049(61)(</t>
    </r>
    <r>
      <rPr>
        <sz val="12"/>
        <color theme="1"/>
        <rFont val="新細明體"/>
        <family val="1"/>
        <charset val="136"/>
      </rPr>
      <t>范天祐</t>
    </r>
    <r>
      <rPr>
        <sz val="12"/>
        <color theme="1"/>
        <rFont val="Calibri"/>
        <family val="2"/>
      </rPr>
      <t>)</t>
    </r>
    <r>
      <rPr>
        <sz val="12"/>
        <color theme="1"/>
        <rFont val="新細明體"/>
        <family val="1"/>
        <charset val="136"/>
      </rPr>
      <t>、不明</t>
    </r>
  </si>
  <si>
    <r>
      <rPr>
        <sz val="12"/>
        <color theme="1"/>
        <rFont val="新細明體"/>
        <family val="1"/>
        <charset val="136"/>
      </rPr>
      <t>長方形石墓誌並蓋「宋故范府君墓誌銘」</t>
    </r>
    <r>
      <rPr>
        <sz val="12"/>
        <color theme="1"/>
        <rFont val="Calibri"/>
        <family val="2"/>
      </rPr>
      <t>1</t>
    </r>
  </si>
  <si>
    <r>
      <rPr>
        <sz val="12"/>
        <color theme="1"/>
        <rFont val="新細明體"/>
        <family val="1"/>
        <charset val="136"/>
      </rPr>
      <t>普州安居縣知縣</t>
    </r>
  </si>
  <si>
    <r>
      <rPr>
        <sz val="12"/>
        <color theme="1"/>
        <rFont val="新細明體"/>
        <family val="1"/>
        <charset val="136"/>
      </rPr>
      <t>西安市文物保護考古研究所，〈西安北宋范天祐墓發掘簡報〉，《中國國家博物館館刊》，</t>
    </r>
    <r>
      <rPr>
        <sz val="12"/>
        <color theme="1"/>
        <rFont val="Calibri"/>
        <family val="2"/>
      </rPr>
      <t>2017</t>
    </r>
    <r>
      <rPr>
        <sz val="12"/>
        <color theme="1"/>
        <rFont val="新細明體"/>
        <family val="1"/>
        <charset val="136"/>
      </rPr>
      <t>年</t>
    </r>
    <r>
      <rPr>
        <sz val="12"/>
        <color theme="1"/>
        <rFont val="Calibri"/>
        <family val="2"/>
      </rPr>
      <t>6</t>
    </r>
    <r>
      <rPr>
        <sz val="12"/>
        <color theme="1"/>
        <rFont val="新細明體"/>
        <family val="1"/>
        <charset val="136"/>
      </rPr>
      <t>期，頁</t>
    </r>
    <r>
      <rPr>
        <sz val="12"/>
        <color theme="1"/>
        <rFont val="Calibri"/>
        <family val="2"/>
      </rPr>
      <t>23-40</t>
    </r>
    <r>
      <rPr>
        <sz val="12"/>
        <color theme="1"/>
        <rFont val="新細明體"/>
        <family val="1"/>
        <charset val="136"/>
      </rPr>
      <t>。</t>
    </r>
    <r>
      <rPr>
        <sz val="12"/>
        <color theme="1"/>
        <rFont val="Calibri"/>
        <family val="2"/>
      </rPr>
      <t xml:space="preserve">; </t>
    </r>
    <r>
      <rPr>
        <sz val="12"/>
        <color theme="1"/>
        <rFont val="新細明體"/>
        <family val="1"/>
        <charset val="136"/>
      </rPr>
      <t>郭永淇，〈北宋范天祐墓志考釋〉，《中國國家博物館館刊》，</t>
    </r>
    <r>
      <rPr>
        <sz val="12"/>
        <color theme="1"/>
        <rFont val="Calibri"/>
        <family val="2"/>
      </rPr>
      <t>2017</t>
    </r>
    <r>
      <rPr>
        <sz val="12"/>
        <color theme="1"/>
        <rFont val="新細明體"/>
        <family val="1"/>
        <charset val="136"/>
      </rPr>
      <t>年</t>
    </r>
    <r>
      <rPr>
        <sz val="12"/>
        <color theme="1"/>
        <rFont val="Calibri"/>
        <family val="2"/>
      </rPr>
      <t>6</t>
    </r>
    <r>
      <rPr>
        <sz val="12"/>
        <color theme="1"/>
        <rFont val="新細明體"/>
        <family val="1"/>
        <charset val="136"/>
      </rPr>
      <t>期，頁</t>
    </r>
    <r>
      <rPr>
        <sz val="12"/>
        <color theme="1"/>
        <rFont val="Calibri"/>
        <family val="2"/>
      </rPr>
      <t>42-46</t>
    </r>
    <r>
      <rPr>
        <sz val="12"/>
        <color theme="1"/>
        <rFont val="新細明體"/>
        <family val="1"/>
        <charset val="136"/>
      </rPr>
      <t>。</t>
    </r>
  </si>
  <si>
    <r>
      <rPr>
        <sz val="12"/>
        <color theme="1"/>
        <rFont val="新細明體"/>
        <family val="1"/>
        <charset val="136"/>
      </rPr>
      <t>福建省泉州市晉江市磁灶鎮</t>
    </r>
  </si>
  <si>
    <r>
      <rPr>
        <sz val="12"/>
        <color theme="1"/>
        <rFont val="新細明體"/>
        <family val="1"/>
        <charset val="136"/>
      </rPr>
      <t>葬於皇祐三年十二月七日</t>
    </r>
  </si>
  <si>
    <r>
      <rPr>
        <sz val="12"/>
        <color theme="1"/>
        <rFont val="新細明體"/>
        <family val="1"/>
        <charset val="136"/>
      </rPr>
      <t>王習</t>
    </r>
  </si>
  <si>
    <t>981-1050(70)</t>
  </si>
  <si>
    <r>
      <rPr>
        <sz val="12"/>
        <color theme="1"/>
        <rFont val="新細明體"/>
        <family val="1"/>
        <charset val="136"/>
      </rPr>
      <t>陶質墓記「大宋泉州故都知兵馬使王公墓記」</t>
    </r>
    <r>
      <rPr>
        <sz val="12"/>
        <color theme="1"/>
        <rFont val="Calibri"/>
        <family val="2"/>
      </rPr>
      <t>1</t>
    </r>
  </si>
  <si>
    <r>
      <rPr>
        <sz val="12"/>
        <color theme="1"/>
        <rFont val="新細明體"/>
        <family val="1"/>
        <charset val="136"/>
      </rPr>
      <t>泉州故都知兵馬使</t>
    </r>
  </si>
  <si>
    <r>
      <rPr>
        <sz val="12"/>
        <color theme="1"/>
        <rFont val="新細明體"/>
        <family val="1"/>
        <charset val="136"/>
      </rPr>
      <t>張晨光、張園章，〈北宋泉州衙前將吏王習墓記考釋〉，《文物春秋》，</t>
    </r>
    <r>
      <rPr>
        <sz val="12"/>
        <color theme="1"/>
        <rFont val="Calibri"/>
        <family val="2"/>
      </rPr>
      <t>2018</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67-77</t>
    </r>
    <r>
      <rPr>
        <sz val="12"/>
        <color theme="1"/>
        <rFont val="新細明體"/>
        <family val="1"/>
        <charset val="136"/>
      </rPr>
      <t>。</t>
    </r>
    <r>
      <rPr>
        <sz val="12"/>
        <color theme="1"/>
        <rFont val="Calibri"/>
        <family val="2"/>
      </rPr>
      <t xml:space="preserve">; </t>
    </r>
    <r>
      <rPr>
        <sz val="12"/>
        <color theme="1"/>
        <rFont val="新細明體"/>
        <family val="1"/>
        <charset val="136"/>
      </rPr>
      <t>何振良，〈北宋王習陶墓誌〉，《福建文博》，</t>
    </r>
    <r>
      <rPr>
        <sz val="12"/>
        <color theme="1"/>
        <rFont val="Calibri"/>
        <family val="2"/>
      </rPr>
      <t>2000</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43-44</t>
    </r>
    <r>
      <rPr>
        <sz val="12"/>
        <color theme="1"/>
        <rFont val="新細明體"/>
        <family val="1"/>
        <charset val="136"/>
      </rPr>
      <t>。</t>
    </r>
  </si>
  <si>
    <r>
      <rPr>
        <sz val="12"/>
        <color theme="1"/>
        <rFont val="新細明體"/>
        <family val="1"/>
        <charset val="136"/>
      </rPr>
      <t>陝西省榆林市神木縣楊家城</t>
    </r>
  </si>
  <si>
    <r>
      <rPr>
        <sz val="12"/>
        <color theme="1"/>
        <rFont val="新細明體"/>
        <family val="1"/>
        <charset val="136"/>
      </rPr>
      <t>葬於政和五年正月初一</t>
    </r>
  </si>
  <si>
    <r>
      <rPr>
        <sz val="12"/>
        <color theme="1"/>
        <rFont val="新細明體"/>
        <family val="1"/>
        <charset val="136"/>
      </rPr>
      <t>徐德</t>
    </r>
  </si>
  <si>
    <t>1044-1114(71)</t>
  </si>
  <si>
    <r>
      <rPr>
        <sz val="12"/>
        <color theme="1"/>
        <rFont val="新細明體"/>
        <family val="1"/>
        <charset val="136"/>
      </rPr>
      <t>青石墓誌「宋故秉義郎徐君墓誌銘」</t>
    </r>
    <r>
      <rPr>
        <sz val="12"/>
        <color theme="1"/>
        <rFont val="Calibri"/>
        <family val="2"/>
      </rPr>
      <t>1</t>
    </r>
  </si>
  <si>
    <r>
      <rPr>
        <sz val="12"/>
        <color theme="1"/>
        <rFont val="新細明體"/>
        <family val="1"/>
        <charset val="136"/>
      </rPr>
      <t>秉義郎</t>
    </r>
  </si>
  <si>
    <r>
      <rPr>
        <sz val="12"/>
        <color theme="1"/>
        <rFont val="新細明體"/>
        <family val="1"/>
        <charset val="136"/>
      </rPr>
      <t>高建國，〈神木縣北宋徐德墓誌銘補釋〉，《北方文物》，</t>
    </r>
    <r>
      <rPr>
        <sz val="12"/>
        <color theme="1"/>
        <rFont val="Calibri"/>
        <family val="2"/>
      </rPr>
      <t>2016</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72-75</t>
    </r>
    <r>
      <rPr>
        <sz val="12"/>
        <color theme="1"/>
        <rFont val="新細明體"/>
        <family val="1"/>
        <charset val="136"/>
      </rPr>
      <t>。</t>
    </r>
  </si>
  <si>
    <r>
      <rPr>
        <sz val="12"/>
        <color theme="1"/>
        <rFont val="新細明體"/>
        <family val="1"/>
        <charset val="136"/>
      </rPr>
      <t>河南省輝縣高莊鄉火盆溝大墓掌村</t>
    </r>
  </si>
  <si>
    <r>
      <rPr>
        <sz val="12"/>
        <color theme="1"/>
        <rFont val="新細明體"/>
        <family val="1"/>
        <charset val="136"/>
      </rPr>
      <t>葬於元豐三年六月五日</t>
    </r>
  </si>
  <si>
    <r>
      <rPr>
        <sz val="12"/>
        <color theme="1"/>
        <rFont val="新細明體"/>
        <family val="1"/>
        <charset val="136"/>
      </rPr>
      <t>孔宗堯</t>
    </r>
  </si>
  <si>
    <t>1029-1056(28)</t>
  </si>
  <si>
    <r>
      <rPr>
        <sz val="12"/>
        <color theme="1"/>
        <rFont val="新細明體"/>
        <family val="1"/>
        <charset val="136"/>
      </rPr>
      <t>石墓誌「宋故魯國孔府君墓誌銘并序」</t>
    </r>
    <r>
      <rPr>
        <sz val="12"/>
        <color theme="1"/>
        <rFont val="Calibri"/>
        <family val="2"/>
      </rPr>
      <t>1</t>
    </r>
  </si>
  <si>
    <r>
      <rPr>
        <sz val="12"/>
        <color theme="1"/>
        <rFont val="新細明體"/>
        <family val="1"/>
        <charset val="136"/>
      </rPr>
      <t>士人</t>
    </r>
    <r>
      <rPr>
        <sz val="12"/>
        <color theme="1"/>
        <rFont val="Calibri"/>
        <family val="2"/>
      </rPr>
      <t>(</t>
    </r>
    <r>
      <rPr>
        <sz val="12"/>
        <color theme="1"/>
        <rFont val="新細明體"/>
        <family val="1"/>
        <charset val="136"/>
      </rPr>
      <t>三就試進士，皆不中</t>
    </r>
    <r>
      <rPr>
        <sz val="12"/>
        <color theme="1"/>
        <rFont val="Calibri"/>
        <family val="2"/>
      </rPr>
      <t>)</t>
    </r>
  </si>
  <si>
    <r>
      <rPr>
        <sz val="12"/>
        <color theme="1"/>
        <rFont val="新細明體"/>
        <family val="1"/>
        <charset val="136"/>
      </rPr>
      <t>陳朝雲、常樂，〈北宋前期孔宗堯墓志銘考釋〉，《中原文物》，</t>
    </r>
    <r>
      <rPr>
        <sz val="12"/>
        <color theme="1"/>
        <rFont val="Calibri"/>
        <family val="2"/>
      </rPr>
      <t>2016</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96-101</t>
    </r>
    <r>
      <rPr>
        <sz val="12"/>
        <color theme="1"/>
        <rFont val="新細明體"/>
        <family val="1"/>
        <charset val="136"/>
      </rPr>
      <t>。</t>
    </r>
  </si>
  <si>
    <r>
      <rPr>
        <sz val="12"/>
        <color theme="1"/>
        <rFont val="新細明體"/>
        <family val="1"/>
        <charset val="136"/>
      </rPr>
      <t>江蘇省蘇州市橫塘三香</t>
    </r>
  </si>
  <si>
    <r>
      <rPr>
        <sz val="12"/>
        <color theme="1"/>
        <rFont val="新細明體"/>
        <family val="1"/>
        <charset val="136"/>
      </rPr>
      <t>葬於治平三年十二月乙巳</t>
    </r>
    <r>
      <rPr>
        <sz val="12"/>
        <color theme="1"/>
        <rFont val="Calibri"/>
        <family val="2"/>
      </rPr>
      <t>(25)</t>
    </r>
    <r>
      <rPr>
        <sz val="12"/>
        <color theme="1"/>
        <rFont val="新細明體"/>
        <family val="1"/>
        <charset val="136"/>
      </rPr>
      <t>日</t>
    </r>
  </si>
  <si>
    <r>
      <rPr>
        <sz val="12"/>
        <color theme="1"/>
        <rFont val="新細明體"/>
        <family val="1"/>
        <charset val="136"/>
      </rPr>
      <t>侍其沔</t>
    </r>
  </si>
  <si>
    <t>1006-1066(61)</t>
  </si>
  <si>
    <r>
      <rPr>
        <sz val="12"/>
        <color theme="1"/>
        <rFont val="新細明體"/>
        <family val="1"/>
        <charset val="136"/>
      </rPr>
      <t>石墓誌「宋故侍其先生墓誌銘」</t>
    </r>
    <r>
      <rPr>
        <sz val="12"/>
        <color theme="1"/>
        <rFont val="Calibri"/>
        <family val="2"/>
      </rPr>
      <t>1</t>
    </r>
  </si>
  <si>
    <r>
      <rPr>
        <sz val="12"/>
        <color theme="1"/>
        <rFont val="新細明體"/>
        <family val="1"/>
        <charset val="136"/>
      </rPr>
      <t>士人</t>
    </r>
    <r>
      <rPr>
        <sz val="12"/>
        <color theme="1"/>
        <rFont val="Calibri"/>
        <family val="2"/>
      </rPr>
      <t>(</t>
    </r>
    <r>
      <rPr>
        <sz val="12"/>
        <color theme="1"/>
        <rFont val="新細明體"/>
        <family val="1"/>
        <charset val="136"/>
      </rPr>
      <t>舉進士不第，退為鄉先生</t>
    </r>
    <r>
      <rPr>
        <sz val="12"/>
        <color theme="1"/>
        <rFont val="Calibri"/>
        <family val="2"/>
      </rPr>
      <t>)</t>
    </r>
  </si>
  <si>
    <r>
      <rPr>
        <sz val="12"/>
        <color theme="1"/>
        <rFont val="新細明體"/>
        <family val="1"/>
        <charset val="136"/>
      </rPr>
      <t>姚晨辰、許平，〈宋故侍其先生墓誌銘釋析〉，收入《蘇州文博論叢</t>
    </r>
    <r>
      <rPr>
        <sz val="12"/>
        <color theme="1"/>
        <rFont val="Calibri"/>
        <family val="2"/>
      </rPr>
      <t>2012</t>
    </r>
    <r>
      <rPr>
        <sz val="12"/>
        <color theme="1"/>
        <rFont val="新細明體"/>
        <family val="1"/>
        <charset val="136"/>
      </rPr>
      <t>》，第</t>
    </r>
    <r>
      <rPr>
        <sz val="12"/>
        <color theme="1"/>
        <rFont val="Calibri"/>
        <family val="2"/>
      </rPr>
      <t>3</t>
    </r>
    <r>
      <rPr>
        <sz val="12"/>
        <color theme="1"/>
        <rFont val="新細明體"/>
        <family val="1"/>
        <charset val="136"/>
      </rPr>
      <t>期。北京：文物出版社，</t>
    </r>
    <r>
      <rPr>
        <sz val="12"/>
        <color theme="1"/>
        <rFont val="Calibri"/>
        <family val="2"/>
      </rPr>
      <t>2012</t>
    </r>
    <r>
      <rPr>
        <sz val="12"/>
        <color theme="1"/>
        <rFont val="新細明體"/>
        <family val="1"/>
        <charset val="136"/>
      </rPr>
      <t>，頁</t>
    </r>
    <r>
      <rPr>
        <sz val="12"/>
        <color theme="1"/>
        <rFont val="Calibri"/>
        <family val="2"/>
      </rPr>
      <t>52-55</t>
    </r>
    <r>
      <rPr>
        <sz val="12"/>
        <color theme="1"/>
        <rFont val="新細明體"/>
        <family val="1"/>
        <charset val="136"/>
      </rPr>
      <t>。</t>
    </r>
  </si>
  <si>
    <r>
      <rPr>
        <sz val="12"/>
        <color theme="1"/>
        <rFont val="新細明體"/>
        <family val="1"/>
        <charset val="136"/>
      </rPr>
      <t>河南省焦作市解放區第二十九中學</t>
    </r>
  </si>
  <si>
    <r>
      <rPr>
        <sz val="12"/>
        <color theme="1"/>
        <rFont val="新細明體"/>
        <family val="1"/>
        <charset val="136"/>
      </rPr>
      <t>歸葬於元祐五年仲秋月四日</t>
    </r>
  </si>
  <si>
    <r>
      <rPr>
        <sz val="12"/>
        <color theme="1"/>
        <rFont val="新細明體"/>
        <family val="1"/>
        <charset val="136"/>
      </rPr>
      <t>李從生</t>
    </r>
    <r>
      <rPr>
        <sz val="12"/>
        <color theme="1"/>
        <rFont val="Calibri"/>
        <family val="2"/>
      </rPr>
      <t>(</t>
    </r>
    <r>
      <rPr>
        <sz val="12"/>
        <color theme="1"/>
        <rFont val="新細明體"/>
        <family val="1"/>
        <charset val="136"/>
      </rPr>
      <t>後室</t>
    </r>
    <r>
      <rPr>
        <sz val="12"/>
        <color theme="1"/>
        <rFont val="Calibri"/>
        <family val="2"/>
      </rPr>
      <t>)</t>
    </r>
    <r>
      <rPr>
        <sz val="12"/>
        <color theme="1"/>
        <rFont val="新細明體"/>
        <family val="1"/>
        <charset val="136"/>
      </rPr>
      <t>、郭氏</t>
    </r>
    <r>
      <rPr>
        <sz val="12"/>
        <color theme="1"/>
        <rFont val="Calibri"/>
        <family val="2"/>
      </rPr>
      <t>(</t>
    </r>
    <r>
      <rPr>
        <sz val="12"/>
        <color theme="1"/>
        <rFont val="新細明體"/>
        <family val="1"/>
        <charset val="136"/>
      </rPr>
      <t>東室</t>
    </r>
    <r>
      <rPr>
        <sz val="12"/>
        <color theme="1"/>
        <rFont val="Calibri"/>
        <family val="2"/>
      </rPr>
      <t>)</t>
    </r>
  </si>
  <si>
    <r>
      <t>?-?(68)</t>
    </r>
    <r>
      <rPr>
        <sz val="12"/>
        <color theme="1"/>
        <rFont val="新細明體"/>
        <family val="1"/>
        <charset val="136"/>
      </rPr>
      <t>、</t>
    </r>
    <r>
      <rPr>
        <sz val="12"/>
        <color theme="1"/>
        <rFont val="Calibri"/>
        <family val="2"/>
      </rPr>
      <t>?-?(66)</t>
    </r>
  </si>
  <si>
    <r>
      <rPr>
        <sz val="12"/>
        <color theme="1"/>
        <rFont val="新細明體"/>
        <family val="1"/>
        <charset val="136"/>
      </rPr>
      <t>青石墓誌「李公墓銘」</t>
    </r>
    <r>
      <rPr>
        <sz val="12"/>
        <color theme="1"/>
        <rFont val="Calibri"/>
        <family val="2"/>
      </rPr>
      <t>1</t>
    </r>
  </si>
  <si>
    <t>Artisan</t>
    <phoneticPr fontId="4" type="noConversion"/>
  </si>
  <si>
    <r>
      <rPr>
        <sz val="12"/>
        <color theme="1"/>
        <rFont val="新細明體"/>
        <family val="1"/>
        <charset val="136"/>
      </rPr>
      <t>趙德芳，〈河南焦作出土北宋李從生墓誌〉，《中國歷史文物》，</t>
    </r>
    <r>
      <rPr>
        <sz val="12"/>
        <color theme="1"/>
        <rFont val="Calibri"/>
        <family val="2"/>
      </rPr>
      <t>61</t>
    </r>
    <r>
      <rPr>
        <sz val="12"/>
        <color theme="1"/>
        <rFont val="新細明體"/>
        <family val="1"/>
        <charset val="136"/>
      </rPr>
      <t>，</t>
    </r>
    <r>
      <rPr>
        <sz val="12"/>
        <color theme="1"/>
        <rFont val="Calibri"/>
        <family val="2"/>
      </rPr>
      <t>2006</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67-69</t>
    </r>
    <r>
      <rPr>
        <sz val="12"/>
        <color theme="1"/>
        <rFont val="新細明體"/>
        <family val="1"/>
        <charset val="136"/>
      </rPr>
      <t>。</t>
    </r>
  </si>
  <si>
    <r>
      <rPr>
        <sz val="12"/>
        <color theme="1"/>
        <rFont val="新細明體"/>
        <family val="1"/>
        <charset val="136"/>
      </rPr>
      <t>山東省萊州市南五里村</t>
    </r>
  </si>
  <si>
    <r>
      <rPr>
        <sz val="12"/>
        <color theme="1"/>
        <rFont val="新細明體"/>
        <family val="1"/>
        <charset val="136"/>
      </rPr>
      <t>建於元豐七年歲次甲子十月丁卯朔十四日</t>
    </r>
    <r>
      <rPr>
        <sz val="12"/>
        <color theme="1"/>
        <rFont val="Calibri"/>
        <family val="2"/>
      </rPr>
      <t>(</t>
    </r>
    <r>
      <rPr>
        <sz val="12"/>
        <color theme="1"/>
        <rFont val="新細明體"/>
        <family val="1"/>
        <charset val="136"/>
      </rPr>
      <t>墨書</t>
    </r>
    <r>
      <rPr>
        <sz val="12"/>
        <color theme="1"/>
        <rFont val="Calibri"/>
        <family val="2"/>
      </rPr>
      <t>)</t>
    </r>
  </si>
  <si>
    <r>
      <rPr>
        <sz val="12"/>
        <color theme="1"/>
        <rFont val="新細明體"/>
        <family val="1"/>
        <charset val="136"/>
      </rPr>
      <t>不詳、張氏</t>
    </r>
    <r>
      <rPr>
        <sz val="12"/>
        <color theme="1"/>
        <rFont val="Calibri"/>
        <family val="2"/>
      </rPr>
      <t>(</t>
    </r>
    <r>
      <rPr>
        <sz val="12"/>
        <color theme="1"/>
        <rFont val="新細明體"/>
        <family val="1"/>
        <charset val="136"/>
      </rPr>
      <t>據墓誌</t>
    </r>
    <r>
      <rPr>
        <sz val="12"/>
        <color theme="1"/>
        <rFont val="Calibri"/>
        <family val="2"/>
      </rPr>
      <t>)</t>
    </r>
  </si>
  <si>
    <r>
      <t>1021-1081(61)(</t>
    </r>
    <r>
      <rPr>
        <sz val="12"/>
        <color theme="1"/>
        <rFont val="新細明體"/>
        <family val="1"/>
        <charset val="136"/>
      </rPr>
      <t>夫</t>
    </r>
    <r>
      <rPr>
        <sz val="12"/>
        <color theme="1"/>
        <rFont val="Calibri"/>
        <family val="2"/>
      </rPr>
      <t>)</t>
    </r>
    <r>
      <rPr>
        <sz val="12"/>
        <color theme="1"/>
        <rFont val="新細明體"/>
        <family val="1"/>
        <charset val="136"/>
      </rPr>
      <t>、</t>
    </r>
    <r>
      <rPr>
        <sz val="12"/>
        <color theme="1"/>
        <rFont val="Calibri"/>
        <family val="2"/>
      </rPr>
      <t>?-?(</t>
    </r>
    <r>
      <rPr>
        <sz val="12"/>
        <color theme="1"/>
        <rFont val="新細明體"/>
        <family val="1"/>
        <charset val="136"/>
      </rPr>
      <t>妻</t>
    </r>
    <r>
      <rPr>
        <sz val="12"/>
        <color theme="1"/>
        <rFont val="Calibri"/>
        <family val="2"/>
      </rPr>
      <t>)</t>
    </r>
  </si>
  <si>
    <r>
      <rPr>
        <sz val="12"/>
        <color theme="1"/>
        <rFont val="新細明體"/>
        <family val="1"/>
        <charset val="136"/>
      </rPr>
      <t>墓誌「大宋萊州故天水</t>
    </r>
    <r>
      <rPr>
        <sz val="12"/>
        <color theme="1"/>
        <rFont val="Calibri"/>
        <family val="2"/>
      </rPr>
      <t>......</t>
    </r>
    <r>
      <rPr>
        <sz val="12"/>
        <color theme="1"/>
        <rFont val="新細明體"/>
        <family val="1"/>
        <charset val="136"/>
      </rPr>
      <t>三郎墓誌」</t>
    </r>
    <r>
      <rPr>
        <sz val="12"/>
        <color theme="1"/>
        <rFont val="Calibri"/>
        <family val="2"/>
      </rPr>
      <t>1(</t>
    </r>
    <r>
      <rPr>
        <sz val="12"/>
        <color theme="1"/>
        <rFont val="新細明體"/>
        <family val="1"/>
        <charset val="136"/>
      </rPr>
      <t>墨書於甬道東壁</t>
    </r>
    <r>
      <rPr>
        <sz val="12"/>
        <color theme="1"/>
        <rFont val="Calibri"/>
        <family val="2"/>
      </rPr>
      <t>)</t>
    </r>
  </si>
  <si>
    <r>
      <rPr>
        <sz val="12"/>
        <color theme="1"/>
        <rFont val="新細明體"/>
        <family val="1"/>
        <charset val="136"/>
      </rPr>
      <t>煙台市博物館，〈山東萊州南五里村宋代壁畫墓發掘簡報〉，《文物》，</t>
    </r>
    <r>
      <rPr>
        <sz val="12"/>
        <color theme="1"/>
        <rFont val="Calibri"/>
        <family val="2"/>
      </rPr>
      <t>2016</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4-20</t>
    </r>
    <r>
      <rPr>
        <sz val="12"/>
        <color theme="1"/>
        <rFont val="新細明體"/>
        <family val="1"/>
        <charset val="136"/>
      </rPr>
      <t>。</t>
    </r>
  </si>
  <si>
    <r>
      <rPr>
        <sz val="12"/>
        <color theme="1"/>
        <rFont val="新細明體"/>
        <family val="1"/>
        <charset val="136"/>
      </rPr>
      <t>浙江省麗水市松陽縣水南村大竹溪</t>
    </r>
  </si>
  <si>
    <r>
      <rPr>
        <sz val="12"/>
        <color theme="1"/>
        <rFont val="新細明體"/>
        <family val="1"/>
        <charset val="136"/>
      </rPr>
      <t>葬於大觀改元正月二十二日</t>
    </r>
  </si>
  <si>
    <r>
      <rPr>
        <sz val="12"/>
        <color theme="1"/>
        <rFont val="新細明體"/>
        <family val="1"/>
        <charset val="136"/>
      </rPr>
      <t>潘干</t>
    </r>
  </si>
  <si>
    <t>1010-1105(96)</t>
  </si>
  <si>
    <r>
      <rPr>
        <sz val="12"/>
        <color theme="1"/>
        <rFont val="新細明體"/>
        <family val="1"/>
        <charset val="136"/>
      </rPr>
      <t>潘珂</t>
    </r>
    <r>
      <rPr>
        <sz val="12"/>
        <color theme="1"/>
        <rFont val="Calibri"/>
        <family val="2"/>
      </rPr>
      <t>(</t>
    </r>
    <r>
      <rPr>
        <sz val="12"/>
        <color theme="1"/>
        <rFont val="新細明體"/>
        <family val="1"/>
        <charset val="136"/>
      </rPr>
      <t>子，</t>
    </r>
    <r>
      <rPr>
        <sz val="12"/>
        <color theme="1"/>
        <rFont val="Calibri"/>
        <family val="2"/>
      </rPr>
      <t>T6831)</t>
    </r>
    <r>
      <rPr>
        <sz val="12"/>
        <color theme="1"/>
        <rFont val="新細明體"/>
        <family val="1"/>
        <charset val="136"/>
      </rPr>
      <t>、潘好謙</t>
    </r>
    <r>
      <rPr>
        <sz val="12"/>
        <color theme="1"/>
        <rFont val="Calibri"/>
        <family val="2"/>
      </rPr>
      <t>(</t>
    </r>
    <r>
      <rPr>
        <sz val="12"/>
        <color theme="1"/>
        <rFont val="新細明體"/>
        <family val="1"/>
        <charset val="136"/>
      </rPr>
      <t>曾孫，</t>
    </r>
    <r>
      <rPr>
        <sz val="12"/>
        <color theme="1"/>
        <rFont val="Calibri"/>
        <family val="2"/>
      </rPr>
      <t>T6832)</t>
    </r>
  </si>
  <si>
    <r>
      <rPr>
        <sz val="12"/>
        <color theme="1"/>
        <rFont val="新細明體"/>
        <family val="1"/>
        <charset val="136"/>
      </rPr>
      <t>正方形青石墓誌並蓋「故潘府君墓誌銘、宋故滎陽潘府君墓誌銘」</t>
    </r>
    <r>
      <rPr>
        <sz val="12"/>
        <color theme="1"/>
        <rFont val="Calibri"/>
        <family val="2"/>
      </rPr>
      <t>1</t>
    </r>
  </si>
  <si>
    <r>
      <rPr>
        <sz val="12"/>
        <color theme="1"/>
        <rFont val="新細明體"/>
        <family val="1"/>
        <charset val="136"/>
      </rPr>
      <t>宋子軍、韓玉梅、潘樹豐，〈從墓誌銘看松陽潘氏</t>
    </r>
    <r>
      <rPr>
        <sz val="12"/>
        <color theme="1"/>
        <rFont val="Calibri"/>
        <family val="2"/>
      </rPr>
      <t>——</t>
    </r>
    <r>
      <rPr>
        <sz val="12"/>
        <color theme="1"/>
        <rFont val="新細明體"/>
        <family val="1"/>
        <charset val="136"/>
      </rPr>
      <t>宋代潘干、潘珂、潘好謙墓誌銘考〉，《杭州文博》，</t>
    </r>
    <r>
      <rPr>
        <sz val="12"/>
        <color theme="1"/>
        <rFont val="Calibri"/>
        <family val="2"/>
      </rPr>
      <t>16</t>
    </r>
    <r>
      <rPr>
        <sz val="12"/>
        <color theme="1"/>
        <rFont val="新細明體"/>
        <family val="1"/>
        <charset val="136"/>
      </rPr>
      <t>，</t>
    </r>
    <r>
      <rPr>
        <sz val="12"/>
        <color theme="1"/>
        <rFont val="Calibri"/>
        <family val="2"/>
      </rPr>
      <t>2016</t>
    </r>
    <r>
      <rPr>
        <sz val="12"/>
        <color theme="1"/>
        <rFont val="新細明體"/>
        <family val="1"/>
        <charset val="136"/>
      </rPr>
      <t>年，頁</t>
    </r>
    <r>
      <rPr>
        <sz val="12"/>
        <color theme="1"/>
        <rFont val="Calibri"/>
        <family val="2"/>
      </rPr>
      <t>142-147</t>
    </r>
    <r>
      <rPr>
        <sz val="12"/>
        <color theme="1"/>
        <rFont val="新細明體"/>
        <family val="1"/>
        <charset val="136"/>
      </rPr>
      <t>。</t>
    </r>
  </si>
  <si>
    <r>
      <rPr>
        <sz val="12"/>
        <color theme="1"/>
        <rFont val="新細明體"/>
        <family val="1"/>
        <charset val="136"/>
      </rPr>
      <t>浙江省麗水市松陽縣水南村</t>
    </r>
  </si>
  <si>
    <r>
      <rPr>
        <sz val="12"/>
        <color theme="1"/>
        <rFont val="新細明體"/>
        <family val="1"/>
        <charset val="136"/>
      </rPr>
      <t>葬於宣和四年十二月丁酉</t>
    </r>
  </si>
  <si>
    <r>
      <rPr>
        <sz val="12"/>
        <color theme="1"/>
        <rFont val="新細明體"/>
        <family val="1"/>
        <charset val="136"/>
      </rPr>
      <t>潘珂</t>
    </r>
  </si>
  <si>
    <t>?-1121</t>
  </si>
  <si>
    <r>
      <rPr>
        <sz val="12"/>
        <color theme="1"/>
        <rFont val="新細明體"/>
        <family val="1"/>
        <charset val="136"/>
      </rPr>
      <t>潘幹</t>
    </r>
    <r>
      <rPr>
        <sz val="12"/>
        <color theme="1"/>
        <rFont val="Calibri"/>
        <family val="2"/>
      </rPr>
      <t>(</t>
    </r>
    <r>
      <rPr>
        <sz val="12"/>
        <color theme="1"/>
        <rFont val="新細明體"/>
        <family val="1"/>
        <charset val="136"/>
      </rPr>
      <t>父，</t>
    </r>
    <r>
      <rPr>
        <sz val="12"/>
        <color theme="1"/>
        <rFont val="Calibri"/>
        <family val="2"/>
      </rPr>
      <t>T6830)</t>
    </r>
    <r>
      <rPr>
        <sz val="12"/>
        <color theme="1"/>
        <rFont val="新細明體"/>
        <family val="1"/>
        <charset val="136"/>
      </rPr>
      <t>、潘好謙</t>
    </r>
    <r>
      <rPr>
        <sz val="12"/>
        <color theme="1"/>
        <rFont val="Calibri"/>
        <family val="2"/>
      </rPr>
      <t>(</t>
    </r>
    <r>
      <rPr>
        <sz val="12"/>
        <color theme="1"/>
        <rFont val="新細明體"/>
        <family val="1"/>
        <charset val="136"/>
      </rPr>
      <t>孫，</t>
    </r>
    <r>
      <rPr>
        <sz val="12"/>
        <color theme="1"/>
        <rFont val="Calibri"/>
        <family val="2"/>
      </rPr>
      <t>T6832)</t>
    </r>
  </si>
  <si>
    <r>
      <rPr>
        <sz val="12"/>
        <color theme="1"/>
        <rFont val="新細明體"/>
        <family val="1"/>
        <charset val="136"/>
      </rPr>
      <t>長方形石墓誌「潘公墓誌銘」</t>
    </r>
    <r>
      <rPr>
        <sz val="12"/>
        <color theme="1"/>
        <rFont val="Calibri"/>
        <family val="2"/>
      </rPr>
      <t>1</t>
    </r>
  </si>
  <si>
    <r>
      <rPr>
        <sz val="12"/>
        <color theme="1"/>
        <rFont val="新細明體"/>
        <family val="1"/>
        <charset val="136"/>
      </rPr>
      <t>宣州涇縣簿</t>
    </r>
  </si>
  <si>
    <r>
      <rPr>
        <sz val="12"/>
        <color theme="1"/>
        <rFont val="新細明體"/>
        <family val="1"/>
        <charset val="136"/>
      </rPr>
      <t>浙江省溫州市甌海區新橋街道暘嶴</t>
    </r>
  </si>
  <si>
    <r>
      <rPr>
        <sz val="12"/>
        <color theme="1"/>
        <rFont val="新細明體"/>
        <family val="1"/>
        <charset val="136"/>
      </rPr>
      <t>葬於崇寧二年十月初三</t>
    </r>
    <r>
      <rPr>
        <sz val="12"/>
        <color theme="1"/>
        <rFont val="Calibri"/>
        <family val="2"/>
      </rPr>
      <t>(</t>
    </r>
    <r>
      <rPr>
        <sz val="12"/>
        <color theme="1"/>
        <rFont val="新細明體"/>
        <family val="1"/>
        <charset val="136"/>
      </rPr>
      <t>吳煇</t>
    </r>
    <r>
      <rPr>
        <sz val="12"/>
        <color theme="1"/>
        <rFont val="Calibri"/>
        <family val="2"/>
      </rPr>
      <t>)</t>
    </r>
    <r>
      <rPr>
        <sz val="12"/>
        <color theme="1"/>
        <rFont val="新細明體"/>
        <family val="1"/>
        <charset val="136"/>
      </rPr>
      <t>、卒於大觀四年閏八月初四日</t>
    </r>
    <r>
      <rPr>
        <sz val="12"/>
        <color theme="1"/>
        <rFont val="Calibri"/>
        <family val="2"/>
      </rPr>
      <t>(</t>
    </r>
    <r>
      <rPr>
        <sz val="12"/>
        <color theme="1"/>
        <rFont val="新細明體"/>
        <family val="1"/>
        <charset val="136"/>
      </rPr>
      <t>祝氏</t>
    </r>
    <r>
      <rPr>
        <sz val="12"/>
        <color theme="1"/>
        <rFont val="Calibri"/>
        <family val="2"/>
      </rPr>
      <t>)</t>
    </r>
  </si>
  <si>
    <t>1103; 1110</t>
  </si>
  <si>
    <r>
      <rPr>
        <sz val="12"/>
        <color theme="1"/>
        <rFont val="新細明體"/>
        <family val="1"/>
        <charset val="136"/>
      </rPr>
      <t>吳煇</t>
    </r>
    <r>
      <rPr>
        <sz val="12"/>
        <color theme="1"/>
        <rFont val="Calibri"/>
        <family val="2"/>
      </rPr>
      <t>(</t>
    </r>
    <r>
      <rPr>
        <sz val="12"/>
        <color theme="1"/>
        <rFont val="新細明體"/>
        <family val="1"/>
        <charset val="136"/>
      </rPr>
      <t>夫</t>
    </r>
    <r>
      <rPr>
        <sz val="12"/>
        <color theme="1"/>
        <rFont val="Calibri"/>
        <family val="2"/>
      </rPr>
      <t>)(</t>
    </r>
    <r>
      <rPr>
        <sz val="12"/>
        <color theme="1"/>
        <rFont val="新細明體"/>
        <family val="1"/>
        <charset val="136"/>
      </rPr>
      <t>左室</t>
    </r>
    <r>
      <rPr>
        <sz val="12"/>
        <color theme="1"/>
        <rFont val="Calibri"/>
        <family val="2"/>
      </rPr>
      <t>)</t>
    </r>
    <r>
      <rPr>
        <sz val="12"/>
        <color theme="1"/>
        <rFont val="新細明體"/>
        <family val="1"/>
        <charset val="136"/>
      </rPr>
      <t>、祝氏</t>
    </r>
    <r>
      <rPr>
        <sz val="12"/>
        <color theme="1"/>
        <rFont val="Calibri"/>
        <family val="2"/>
      </rPr>
      <t>(</t>
    </r>
    <r>
      <rPr>
        <sz val="12"/>
        <color theme="1"/>
        <rFont val="新細明體"/>
        <family val="1"/>
        <charset val="136"/>
      </rPr>
      <t>妻</t>
    </r>
    <r>
      <rPr>
        <sz val="12"/>
        <color theme="1"/>
        <rFont val="Calibri"/>
        <family val="2"/>
      </rPr>
      <t>)(</t>
    </r>
    <r>
      <rPr>
        <sz val="12"/>
        <color theme="1"/>
        <rFont val="新細明體"/>
        <family val="1"/>
        <charset val="136"/>
      </rPr>
      <t>享亭右側</t>
    </r>
    <r>
      <rPr>
        <sz val="12"/>
        <color theme="1"/>
        <rFont val="Calibri"/>
        <family val="2"/>
      </rPr>
      <t>?)</t>
    </r>
  </si>
  <si>
    <r>
      <t>1027-1101(75)(</t>
    </r>
    <r>
      <rPr>
        <sz val="12"/>
        <color theme="1"/>
        <rFont val="新細明體"/>
        <family val="1"/>
        <charset val="136"/>
      </rPr>
      <t>吳煇</t>
    </r>
    <r>
      <rPr>
        <sz val="12"/>
        <color theme="1"/>
        <rFont val="Calibri"/>
        <family val="2"/>
      </rPr>
      <t>)</t>
    </r>
    <r>
      <rPr>
        <sz val="12"/>
        <color theme="1"/>
        <rFont val="新細明體"/>
        <family val="1"/>
        <charset val="136"/>
      </rPr>
      <t>、</t>
    </r>
    <r>
      <rPr>
        <sz val="12"/>
        <color theme="1"/>
        <rFont val="Calibri"/>
        <family val="2"/>
      </rPr>
      <t>1027-1110(84)(</t>
    </r>
    <r>
      <rPr>
        <sz val="12"/>
        <color theme="1"/>
        <rFont val="新細明體"/>
        <family val="1"/>
        <charset val="136"/>
      </rPr>
      <t>祝氏</t>
    </r>
    <r>
      <rPr>
        <sz val="12"/>
        <color theme="1"/>
        <rFont val="Calibri"/>
        <family val="2"/>
      </rPr>
      <t>)</t>
    </r>
  </si>
  <si>
    <r>
      <rPr>
        <sz val="12"/>
        <color theme="1"/>
        <rFont val="新細明體"/>
        <family val="1"/>
        <charset val="136"/>
      </rPr>
      <t>青石墓誌並蓋「宋故吳處士墓誌銘」</t>
    </r>
    <r>
      <rPr>
        <sz val="12"/>
        <color theme="1"/>
        <rFont val="Calibri"/>
        <family val="2"/>
      </rPr>
      <t>1</t>
    </r>
    <r>
      <rPr>
        <sz val="12"/>
        <color theme="1"/>
        <rFont val="新細明體"/>
        <family val="1"/>
        <charset val="136"/>
      </rPr>
      <t>、紅砂石墓誌並蓋「宋故祝夫人墓誌銘」</t>
    </r>
    <r>
      <rPr>
        <sz val="12"/>
        <color theme="1"/>
        <rFont val="Calibri"/>
        <family val="2"/>
      </rPr>
      <t>1</t>
    </r>
  </si>
  <si>
    <r>
      <rPr>
        <sz val="12"/>
        <color theme="1"/>
        <rFont val="新細明體"/>
        <family val="1"/>
        <charset val="136"/>
      </rPr>
      <t>伍顯軍，〈溫州北宋吳煇夫婦合葬壁畫墓〉，《溫州文物》，</t>
    </r>
    <r>
      <rPr>
        <sz val="12"/>
        <color theme="1"/>
        <rFont val="Calibri"/>
        <family val="2"/>
      </rPr>
      <t>8</t>
    </r>
    <r>
      <rPr>
        <sz val="12"/>
        <color theme="1"/>
        <rFont val="新細明體"/>
        <family val="1"/>
        <charset val="136"/>
      </rPr>
      <t>，</t>
    </r>
    <r>
      <rPr>
        <sz val="12"/>
        <color theme="1"/>
        <rFont val="Calibri"/>
        <family val="2"/>
      </rPr>
      <t>2013</t>
    </r>
    <r>
      <rPr>
        <sz val="12"/>
        <color theme="1"/>
        <rFont val="新細明體"/>
        <family val="1"/>
        <charset val="136"/>
      </rPr>
      <t>年，頁</t>
    </r>
    <r>
      <rPr>
        <sz val="12"/>
        <color theme="1"/>
        <rFont val="Calibri"/>
        <family val="2"/>
      </rPr>
      <t>21-26</t>
    </r>
    <r>
      <rPr>
        <sz val="12"/>
        <color theme="1"/>
        <rFont val="新細明體"/>
        <family val="1"/>
        <charset val="136"/>
      </rPr>
      <t>。</t>
    </r>
  </si>
  <si>
    <r>
      <rPr>
        <sz val="12"/>
        <color theme="1"/>
        <rFont val="新細明體"/>
        <family val="1"/>
        <charset val="136"/>
      </rPr>
      <t>河南省洛陽市邙山鎮營庄村</t>
    </r>
    <r>
      <rPr>
        <sz val="12"/>
        <color theme="1"/>
        <rFont val="Calibri"/>
        <family val="2"/>
      </rPr>
      <t xml:space="preserve"> C8M2601</t>
    </r>
  </si>
  <si>
    <r>
      <rPr>
        <sz val="12"/>
        <color theme="1"/>
        <rFont val="新細明體"/>
        <family val="1"/>
        <charset val="136"/>
      </rPr>
      <t>葬於至道二年十一月六日</t>
    </r>
    <r>
      <rPr>
        <sz val="12"/>
        <color theme="1"/>
        <rFont val="Calibri"/>
        <family val="2"/>
      </rPr>
      <t>(</t>
    </r>
    <r>
      <rPr>
        <sz val="12"/>
        <color theme="1"/>
        <rFont val="新細明體"/>
        <family val="1"/>
        <charset val="136"/>
      </rPr>
      <t>據經幢</t>
    </r>
    <r>
      <rPr>
        <sz val="12"/>
        <color theme="1"/>
        <rFont val="Calibri"/>
        <family val="2"/>
      </rPr>
      <t>)</t>
    </r>
  </si>
  <si>
    <r>
      <rPr>
        <sz val="12"/>
        <color theme="1"/>
        <rFont val="新細明體"/>
        <family val="1"/>
        <charset val="136"/>
      </rPr>
      <t>王貽孫</t>
    </r>
  </si>
  <si>
    <r>
      <t>?-</t>
    </r>
    <r>
      <rPr>
        <sz val="12"/>
        <color theme="1"/>
        <rFont val="新細明體"/>
        <family val="1"/>
        <charset val="136"/>
      </rPr>
      <t>淳化年間</t>
    </r>
    <r>
      <rPr>
        <sz val="12"/>
        <color theme="1"/>
        <rFont val="Calibri"/>
        <family val="2"/>
      </rPr>
      <t>(990-994)</t>
    </r>
  </si>
  <si>
    <r>
      <rPr>
        <sz val="12"/>
        <color theme="1"/>
        <rFont val="新細明體"/>
        <family val="1"/>
        <charset val="136"/>
      </rPr>
      <t>石墓誌並蓋「大宋故右司郎中王府君墓誌之銘」</t>
    </r>
    <r>
      <rPr>
        <sz val="12"/>
        <color theme="1"/>
        <rFont val="Calibri"/>
        <family val="2"/>
      </rPr>
      <t>1</t>
    </r>
  </si>
  <si>
    <r>
      <rPr>
        <sz val="12"/>
        <color theme="1"/>
        <rFont val="新細明體"/>
        <family val="1"/>
        <charset val="136"/>
      </rPr>
      <t>右司郎中</t>
    </r>
  </si>
  <si>
    <r>
      <rPr>
        <sz val="12"/>
        <color theme="1"/>
        <rFont val="新細明體"/>
        <family val="1"/>
        <charset val="136"/>
      </rPr>
      <t>洛陽市文物考古研究院，〈洛陽邙山鎮營莊村北宋王怡孫墓發掘簡報〉，《洛陽考古》，</t>
    </r>
    <r>
      <rPr>
        <sz val="12"/>
        <color theme="1"/>
        <rFont val="Calibri"/>
        <family val="2"/>
      </rPr>
      <t>2016</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34-41</t>
    </r>
    <r>
      <rPr>
        <sz val="12"/>
        <color theme="1"/>
        <rFont val="新細明體"/>
        <family val="1"/>
        <charset val="136"/>
      </rPr>
      <t>。</t>
    </r>
  </si>
  <si>
    <r>
      <rPr>
        <sz val="12"/>
        <color theme="1"/>
        <rFont val="新細明體"/>
        <family val="1"/>
        <charset val="136"/>
      </rPr>
      <t>河南省洛陽市苗南村</t>
    </r>
    <r>
      <rPr>
        <sz val="12"/>
        <color theme="1"/>
        <rFont val="Calibri"/>
        <family val="2"/>
      </rPr>
      <t>IM4091</t>
    </r>
  </si>
  <si>
    <r>
      <rPr>
        <sz val="12"/>
        <color theme="1"/>
        <rFont val="新細明體"/>
        <family val="1"/>
        <charset val="136"/>
      </rPr>
      <t>葬於建隆元年五月二日</t>
    </r>
  </si>
  <si>
    <r>
      <rPr>
        <sz val="12"/>
        <color theme="1"/>
        <rFont val="新細明體"/>
        <family val="1"/>
        <charset val="136"/>
      </rPr>
      <t>安審韜</t>
    </r>
  </si>
  <si>
    <t>902-960(59)</t>
  </si>
  <si>
    <r>
      <rPr>
        <sz val="12"/>
        <color theme="1"/>
        <rFont val="新細明體"/>
        <family val="1"/>
        <charset val="136"/>
      </rPr>
      <t>石墓誌並蓋「安定郡安府君墓誌銘」</t>
    </r>
    <r>
      <rPr>
        <sz val="12"/>
        <color theme="1"/>
        <rFont val="Calibri"/>
        <family val="2"/>
      </rPr>
      <t>1</t>
    </r>
  </si>
  <si>
    <r>
      <rPr>
        <sz val="12"/>
        <color theme="1"/>
        <rFont val="新細明體"/>
        <family val="1"/>
        <charset val="136"/>
      </rPr>
      <t>故武寧軍節度使光祿大夫檢教司徒兼御史大夫上柱國安定郡開國侯食邑一千戶</t>
    </r>
  </si>
  <si>
    <r>
      <rPr>
        <sz val="12"/>
        <color theme="1"/>
        <rFont val="新細明體"/>
        <family val="1"/>
        <charset val="136"/>
      </rPr>
      <t>洛陽市文物考古研究院，〈河南省洛陽市北宋安番（審）韜墓發掘簡報〉，《洛陽考古》，</t>
    </r>
    <r>
      <rPr>
        <sz val="12"/>
        <color theme="1"/>
        <rFont val="Calibri"/>
        <family val="2"/>
      </rPr>
      <t>2015</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52-58</t>
    </r>
    <r>
      <rPr>
        <sz val="12"/>
        <color theme="1"/>
        <rFont val="新細明體"/>
        <family val="1"/>
        <charset val="136"/>
      </rPr>
      <t>。</t>
    </r>
  </si>
  <si>
    <r>
      <rPr>
        <sz val="12"/>
        <color theme="1"/>
        <rFont val="新細明體"/>
        <family val="1"/>
        <charset val="136"/>
      </rPr>
      <t>河南省許昌市</t>
    </r>
  </si>
  <si>
    <r>
      <rPr>
        <sz val="12"/>
        <color theme="1"/>
        <rFont val="新細明體"/>
        <family val="1"/>
        <charset val="136"/>
      </rPr>
      <t>葬於政和三年十二月癸卯</t>
    </r>
    <r>
      <rPr>
        <sz val="12"/>
        <color theme="1"/>
        <rFont val="Calibri"/>
        <family val="2"/>
      </rPr>
      <t>(</t>
    </r>
    <r>
      <rPr>
        <sz val="12"/>
        <color theme="1"/>
        <rFont val="新細明體"/>
        <family val="1"/>
        <charset val="136"/>
      </rPr>
      <t>墨書</t>
    </r>
    <r>
      <rPr>
        <sz val="12"/>
        <color theme="1"/>
        <rFont val="Calibri"/>
        <family val="2"/>
      </rPr>
      <t>)</t>
    </r>
  </si>
  <si>
    <r>
      <rPr>
        <sz val="12"/>
        <color theme="1"/>
        <rFont val="新細明體"/>
        <family val="1"/>
        <charset val="136"/>
      </rPr>
      <t>賈公述</t>
    </r>
  </si>
  <si>
    <t>1054-1113(60)</t>
  </si>
  <si>
    <r>
      <rPr>
        <sz val="12"/>
        <color theme="1"/>
        <rFont val="新細明體"/>
        <family val="1"/>
        <charset val="136"/>
      </rPr>
      <t>墓誌「宋故朝散大夫致仕賜緋魚袋賈公墓誌銘」</t>
    </r>
    <r>
      <rPr>
        <sz val="12"/>
        <color theme="1"/>
        <rFont val="Calibri"/>
        <family val="2"/>
      </rPr>
      <t>1</t>
    </r>
  </si>
  <si>
    <r>
      <rPr>
        <sz val="12"/>
        <color theme="1"/>
        <rFont val="新細明體"/>
        <family val="1"/>
        <charset val="136"/>
      </rPr>
      <t>朝散大夫</t>
    </r>
  </si>
  <si>
    <r>
      <rPr>
        <sz val="12"/>
        <color theme="1"/>
        <rFont val="新細明體"/>
        <family val="1"/>
        <charset val="136"/>
      </rPr>
      <t>牛合兵，〈北宋後期賈公述墓誌考釋〉，《中原文物》，</t>
    </r>
    <r>
      <rPr>
        <sz val="12"/>
        <color theme="1"/>
        <rFont val="Calibri"/>
        <family val="2"/>
      </rPr>
      <t>2019</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109-115</t>
    </r>
    <r>
      <rPr>
        <sz val="12"/>
        <color theme="1"/>
        <rFont val="新細明體"/>
        <family val="1"/>
        <charset val="136"/>
      </rPr>
      <t>。</t>
    </r>
  </si>
  <si>
    <r>
      <rPr>
        <sz val="12"/>
        <color theme="1"/>
        <rFont val="新細明體"/>
        <family val="1"/>
        <charset val="136"/>
      </rPr>
      <t>福建省武夷山城郊武寧高速公路</t>
    </r>
    <r>
      <rPr>
        <sz val="12"/>
        <color theme="1"/>
        <rFont val="Calibri"/>
        <family val="2"/>
      </rPr>
      <t>A-18</t>
    </r>
    <r>
      <rPr>
        <sz val="12"/>
        <color theme="1"/>
        <rFont val="新細明體"/>
        <family val="1"/>
        <charset val="136"/>
      </rPr>
      <t>標段</t>
    </r>
  </si>
  <si>
    <r>
      <rPr>
        <sz val="12"/>
        <color theme="1"/>
        <rFont val="新細明體"/>
        <family val="1"/>
        <charset val="136"/>
      </rPr>
      <t>葬於治平三年五月四日、遷葬於元祐三年閏十二月三日</t>
    </r>
  </si>
  <si>
    <t>1066; 1089</t>
  </si>
  <si>
    <r>
      <rPr>
        <sz val="12"/>
        <color theme="1"/>
        <rFont val="新細明體"/>
        <family val="1"/>
        <charset val="136"/>
      </rPr>
      <t>劉夔</t>
    </r>
  </si>
  <si>
    <t>984-1066(83)</t>
  </si>
  <si>
    <r>
      <rPr>
        <sz val="12"/>
        <color theme="1"/>
        <rFont val="新細明體"/>
        <family val="1"/>
        <charset val="136"/>
      </rPr>
      <t>石墓誌「宋故朝散大夫守尚書吏部侍郎致仕上柱國彭城郡開國侯食邑一千四百戶食實封一百戶賜紫金魚袋劉公墓誌銘」</t>
    </r>
    <r>
      <rPr>
        <sz val="12"/>
        <color theme="1"/>
        <rFont val="Calibri"/>
        <family val="2"/>
      </rPr>
      <t>1</t>
    </r>
  </si>
  <si>
    <r>
      <rPr>
        <sz val="12"/>
        <color theme="1"/>
        <rFont val="新細明體"/>
        <family val="1"/>
        <charset val="136"/>
      </rPr>
      <t>宋故朝散大夫守尚書吏部侍郎致仕上柱國彭城郡開國侯食邑一千四百戶食實封一千戶賜紫金魚袋</t>
    </r>
  </si>
  <si>
    <r>
      <rPr>
        <sz val="12"/>
        <color theme="1"/>
        <rFont val="新細明體"/>
        <family val="1"/>
        <charset val="136"/>
      </rPr>
      <t>葉凱，〈武夷山市北宋劉夔墓出土器物初探〉，《福建文博》，</t>
    </r>
    <r>
      <rPr>
        <sz val="12"/>
        <color theme="1"/>
        <rFont val="Calibri"/>
        <family val="2"/>
      </rPr>
      <t>2019</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43-48</t>
    </r>
    <r>
      <rPr>
        <sz val="12"/>
        <color theme="1"/>
        <rFont val="新細明體"/>
        <family val="1"/>
        <charset val="136"/>
      </rPr>
      <t>。</t>
    </r>
  </si>
  <si>
    <r>
      <rPr>
        <sz val="12"/>
        <color theme="1"/>
        <rFont val="新細明體"/>
        <family val="1"/>
        <charset val="136"/>
      </rPr>
      <t>江蘇省蘇州市虎丘窯廠</t>
    </r>
  </si>
  <si>
    <r>
      <rPr>
        <sz val="12"/>
        <color theme="1"/>
        <rFont val="新細明體"/>
        <family val="1"/>
        <charset val="136"/>
      </rPr>
      <t>葬於嘉祐八年二月二十四日</t>
    </r>
    <r>
      <rPr>
        <sz val="12"/>
        <color theme="1"/>
        <rFont val="Calibri"/>
        <family val="2"/>
      </rPr>
      <t>(</t>
    </r>
    <r>
      <rPr>
        <sz val="12"/>
        <color theme="1"/>
        <rFont val="新細明體"/>
        <family val="1"/>
        <charset val="136"/>
      </rPr>
      <t>胡獻卿</t>
    </r>
    <r>
      <rPr>
        <sz val="12"/>
        <color theme="1"/>
        <rFont val="Calibri"/>
        <family val="2"/>
      </rPr>
      <t>)</t>
    </r>
    <r>
      <rPr>
        <sz val="12"/>
        <color theme="1"/>
        <rFont val="新細明體"/>
        <family val="1"/>
        <charset val="136"/>
      </rPr>
      <t>、卒於嘉祐六年</t>
    </r>
    <r>
      <rPr>
        <sz val="12"/>
        <color theme="1"/>
        <rFont val="Calibri"/>
        <family val="2"/>
      </rPr>
      <t>(</t>
    </r>
    <r>
      <rPr>
        <sz val="12"/>
        <color theme="1"/>
        <rFont val="新細明體"/>
        <family val="1"/>
        <charset val="136"/>
      </rPr>
      <t>杜氏</t>
    </r>
    <r>
      <rPr>
        <sz val="12"/>
        <color theme="1"/>
        <rFont val="Calibri"/>
        <family val="2"/>
      </rPr>
      <t>)</t>
    </r>
  </si>
  <si>
    <r>
      <rPr>
        <sz val="12"/>
        <color theme="1"/>
        <rFont val="新細明體"/>
        <family val="1"/>
        <charset val="136"/>
      </rPr>
      <t>胡獻卿、杜氏</t>
    </r>
  </si>
  <si>
    <r>
      <t>984-1062(79)(</t>
    </r>
    <r>
      <rPr>
        <sz val="12"/>
        <color theme="1"/>
        <rFont val="新細明體"/>
        <family val="1"/>
        <charset val="136"/>
      </rPr>
      <t>胡獻卿</t>
    </r>
    <r>
      <rPr>
        <sz val="12"/>
        <color theme="1"/>
        <rFont val="Calibri"/>
        <family val="2"/>
      </rPr>
      <t>)</t>
    </r>
    <r>
      <rPr>
        <sz val="12"/>
        <color theme="1"/>
        <rFont val="新細明體"/>
        <family val="1"/>
        <charset val="136"/>
      </rPr>
      <t>、</t>
    </r>
    <r>
      <rPr>
        <sz val="12"/>
        <color theme="1"/>
        <rFont val="Calibri"/>
        <family val="2"/>
      </rPr>
      <t>?-1061(</t>
    </r>
    <r>
      <rPr>
        <sz val="12"/>
        <color theme="1"/>
        <rFont val="新細明體"/>
        <family val="1"/>
        <charset val="136"/>
      </rPr>
      <t>杜氏</t>
    </r>
    <r>
      <rPr>
        <sz val="12"/>
        <color theme="1"/>
        <rFont val="Calibri"/>
        <family val="2"/>
      </rPr>
      <t>)</t>
    </r>
  </si>
  <si>
    <r>
      <rPr>
        <sz val="12"/>
        <color theme="1"/>
        <rFont val="新細明體"/>
        <family val="1"/>
        <charset val="136"/>
      </rPr>
      <t>盝頂石墓誌並蓋「宋故職方員外郎胡公墓誌銘」</t>
    </r>
    <r>
      <rPr>
        <sz val="12"/>
        <color theme="1"/>
        <rFont val="Calibri"/>
        <family val="2"/>
      </rPr>
      <t>1</t>
    </r>
  </si>
  <si>
    <r>
      <rPr>
        <sz val="12"/>
        <color theme="1"/>
        <rFont val="新細明體"/>
        <family val="1"/>
        <charset val="136"/>
      </rPr>
      <t>職方員外郎</t>
    </r>
    <r>
      <rPr>
        <sz val="12"/>
        <color theme="1"/>
        <rFont val="Calibri"/>
        <family val="2"/>
      </rPr>
      <t>(</t>
    </r>
    <r>
      <rPr>
        <sz val="12"/>
        <color theme="1"/>
        <rFont val="新細明體"/>
        <family val="1"/>
        <charset val="136"/>
      </rPr>
      <t>胡獻卿</t>
    </r>
    <r>
      <rPr>
        <sz val="12"/>
        <color theme="1"/>
        <rFont val="Calibri"/>
        <family val="2"/>
      </rPr>
      <t>)</t>
    </r>
    <r>
      <rPr>
        <sz val="12"/>
        <color theme="1"/>
        <rFont val="新細明體"/>
        <family val="1"/>
        <charset val="136"/>
      </rPr>
      <t>、金華縣君</t>
    </r>
    <r>
      <rPr>
        <sz val="12"/>
        <color theme="1"/>
        <rFont val="Calibri"/>
        <family val="2"/>
      </rPr>
      <t>(</t>
    </r>
    <r>
      <rPr>
        <sz val="12"/>
        <color theme="1"/>
        <rFont val="新細明體"/>
        <family val="1"/>
        <charset val="136"/>
      </rPr>
      <t>杜氏</t>
    </r>
    <r>
      <rPr>
        <sz val="12"/>
        <color theme="1"/>
        <rFont val="Calibri"/>
        <family val="2"/>
      </rPr>
      <t>)</t>
    </r>
  </si>
  <si>
    <r>
      <rPr>
        <sz val="12"/>
        <color theme="1"/>
        <rFont val="新細明體"/>
        <family val="1"/>
        <charset val="136"/>
      </rPr>
      <t>程義，〈宋胡獻卿墓志考釋〉，收入《蘇州文博論叢》，第</t>
    </r>
    <r>
      <rPr>
        <sz val="12"/>
        <color theme="1"/>
        <rFont val="Calibri"/>
        <family val="2"/>
      </rPr>
      <t>1</t>
    </r>
    <r>
      <rPr>
        <sz val="12"/>
        <color theme="1"/>
        <rFont val="新細明體"/>
        <family val="1"/>
        <charset val="136"/>
      </rPr>
      <t>期。文物出版社：北京，</t>
    </r>
    <r>
      <rPr>
        <sz val="12"/>
        <color theme="1"/>
        <rFont val="Calibri"/>
        <family val="2"/>
      </rPr>
      <t>2010</t>
    </r>
    <r>
      <rPr>
        <sz val="12"/>
        <color theme="1"/>
        <rFont val="新細明體"/>
        <family val="1"/>
        <charset val="136"/>
      </rPr>
      <t>，頁</t>
    </r>
    <r>
      <rPr>
        <sz val="12"/>
        <color theme="1"/>
        <rFont val="Calibri"/>
        <family val="2"/>
      </rPr>
      <t>173-177</t>
    </r>
    <r>
      <rPr>
        <sz val="12"/>
        <color theme="1"/>
        <rFont val="新細明體"/>
        <family val="1"/>
        <charset val="136"/>
      </rPr>
      <t>。</t>
    </r>
  </si>
  <si>
    <r>
      <rPr>
        <sz val="12"/>
        <color theme="1"/>
        <rFont val="新細明體"/>
        <family val="1"/>
        <charset val="136"/>
      </rPr>
      <t>河南省鞏義北宋皇陵宋英宗永厚陵陪葬墓兗王墓</t>
    </r>
  </si>
  <si>
    <r>
      <rPr>
        <sz val="12"/>
        <color theme="1"/>
        <rFont val="新細明體"/>
        <family val="1"/>
        <charset val="136"/>
      </rPr>
      <t>改葬於元豐二年五月</t>
    </r>
  </si>
  <si>
    <r>
      <rPr>
        <sz val="12"/>
        <color theme="1"/>
        <rFont val="新細明體"/>
        <family val="1"/>
        <charset val="136"/>
      </rPr>
      <t>趙俊</t>
    </r>
  </si>
  <si>
    <t>1073-1077(5)</t>
  </si>
  <si>
    <r>
      <rPr>
        <sz val="12"/>
        <color theme="1"/>
        <rFont val="新細明體"/>
        <family val="1"/>
        <charset val="136"/>
      </rPr>
      <t>盝頂石墓誌並蓋「宋故兗哀獻王墓誌銘」</t>
    </r>
    <r>
      <rPr>
        <sz val="12"/>
        <color theme="1"/>
        <rFont val="Calibri"/>
        <family val="2"/>
      </rPr>
      <t>1</t>
    </r>
  </si>
  <si>
    <r>
      <rPr>
        <sz val="12"/>
        <color theme="1"/>
        <rFont val="新細明體"/>
        <family val="1"/>
        <charset val="136"/>
      </rPr>
      <t>皇第三子故體仁保運同德功臣彰信軍節度曹州管內觀察處置等使開府儀同三司檢校太尉使持節曹州諸軍事行曹州刺史兼御史大夫上柱國永國公食邑三千七百戶實封壹阡戶贈太師尚書令兼中書令追封兗王</t>
    </r>
  </si>
  <si>
    <r>
      <rPr>
        <sz val="12"/>
        <color theme="1"/>
        <rFont val="新細明體"/>
        <family val="1"/>
        <charset val="136"/>
      </rPr>
      <t>河南省文物考古研究所編，《北宋皇陵》，鄭州：中州古籍出版社，</t>
    </r>
    <r>
      <rPr>
        <sz val="12"/>
        <color theme="1"/>
        <rFont val="Calibri"/>
        <family val="2"/>
      </rPr>
      <t>1997</t>
    </r>
    <r>
      <rPr>
        <sz val="12"/>
        <color theme="1"/>
        <rFont val="新細明體"/>
        <family val="1"/>
        <charset val="136"/>
      </rPr>
      <t>年</t>
    </r>
    <r>
      <rPr>
        <sz val="12"/>
        <color theme="1"/>
        <rFont val="Calibri"/>
        <family val="2"/>
      </rPr>
      <t>8</t>
    </r>
    <r>
      <rPr>
        <sz val="12"/>
        <color theme="1"/>
        <rFont val="新細明體"/>
        <family val="1"/>
        <charset val="136"/>
      </rPr>
      <t>月。</t>
    </r>
  </si>
  <si>
    <r>
      <rPr>
        <sz val="12"/>
        <color theme="1"/>
        <rFont val="新細明體"/>
        <family val="1"/>
        <charset val="136"/>
      </rPr>
      <t>河南省鞏義北宋皇陵宋英宗永厚陵陪葬墓燕王墓</t>
    </r>
  </si>
  <si>
    <r>
      <rPr>
        <sz val="12"/>
        <color theme="1"/>
        <rFont val="新細明體"/>
        <family val="1"/>
        <charset val="136"/>
      </rPr>
      <t>葬於紹聖四年二月</t>
    </r>
  </si>
  <si>
    <r>
      <rPr>
        <sz val="12"/>
        <color theme="1"/>
        <rFont val="新細明體"/>
        <family val="1"/>
        <charset val="136"/>
      </rPr>
      <t>趙顥</t>
    </r>
  </si>
  <si>
    <t>1050-1096(47)</t>
  </si>
  <si>
    <r>
      <rPr>
        <sz val="12"/>
        <color theme="1"/>
        <rFont val="新細明體"/>
        <family val="1"/>
        <charset val="136"/>
      </rPr>
      <t>盝頂石墓誌並蓋「宋皇叔故燕王墓誌銘」</t>
    </r>
    <r>
      <rPr>
        <sz val="12"/>
        <color theme="1"/>
        <rFont val="Calibri"/>
        <family val="2"/>
      </rPr>
      <t>1</t>
    </r>
  </si>
  <si>
    <r>
      <rPr>
        <sz val="12"/>
        <color theme="1"/>
        <rFont val="新細明體"/>
        <family val="1"/>
        <charset val="136"/>
      </rPr>
      <t>宋故淮南荊南節度管內觀察處置等使守太師開府儀同三司楊州牧兼荊州牧上柱國楚王食邑一萬六千六百戶食實封伍千捌佰戶賜入朝不趨贊拜詔書不名贈尚書令兼中書令加冀州牧改封燕王</t>
    </r>
  </si>
  <si>
    <r>
      <rPr>
        <sz val="12"/>
        <color theme="1"/>
        <rFont val="新細明體"/>
        <family val="1"/>
        <charset val="136"/>
      </rPr>
      <t>湖北省荆州市沙市區蛇入山</t>
    </r>
  </si>
  <si>
    <r>
      <rPr>
        <sz val="12"/>
        <color theme="1"/>
        <rFont val="新細明體"/>
        <family val="1"/>
        <charset val="136"/>
      </rPr>
      <t>劉汝能</t>
    </r>
  </si>
  <si>
    <t>989-1043(55)</t>
  </si>
  <si>
    <r>
      <rPr>
        <sz val="12"/>
        <color theme="1"/>
        <rFont val="新細明體"/>
        <family val="1"/>
        <charset val="136"/>
      </rPr>
      <t>青石墓誌「宋供奉官劉君之墓</t>
    </r>
    <r>
      <rPr>
        <sz val="12"/>
        <color theme="1"/>
        <rFont val="Calibri"/>
        <family val="2"/>
      </rPr>
      <t>/</t>
    </r>
    <r>
      <rPr>
        <sz val="12"/>
        <color theme="1"/>
        <rFont val="新細明體"/>
        <family val="1"/>
        <charset val="136"/>
      </rPr>
      <t>宋供奉官劉府君墓誌銘」</t>
    </r>
    <r>
      <rPr>
        <sz val="12"/>
        <color theme="1"/>
        <rFont val="Calibri"/>
        <family val="2"/>
      </rPr>
      <t>1</t>
    </r>
  </si>
  <si>
    <r>
      <rPr>
        <sz val="12"/>
        <color theme="1"/>
        <rFont val="新細明體"/>
        <family val="1"/>
        <charset val="136"/>
      </rPr>
      <t>彭錦華，〈宋供奉官劉府君墓志銘〉，《文物》，</t>
    </r>
    <r>
      <rPr>
        <sz val="12"/>
        <color theme="1"/>
        <rFont val="Calibri"/>
        <family val="2"/>
      </rPr>
      <t>1995</t>
    </r>
    <r>
      <rPr>
        <sz val="12"/>
        <color theme="1"/>
        <rFont val="新細明體"/>
        <family val="1"/>
        <charset val="136"/>
      </rPr>
      <t>年</t>
    </r>
    <r>
      <rPr>
        <sz val="12"/>
        <color theme="1"/>
        <rFont val="Calibri"/>
        <family val="2"/>
      </rPr>
      <t>7</t>
    </r>
    <r>
      <rPr>
        <sz val="12"/>
        <color theme="1"/>
        <rFont val="新細明體"/>
        <family val="1"/>
        <charset val="136"/>
      </rPr>
      <t>期，頁</t>
    </r>
    <r>
      <rPr>
        <sz val="12"/>
        <color theme="1"/>
        <rFont val="Calibri"/>
        <family val="2"/>
      </rPr>
      <t>84-85</t>
    </r>
    <r>
      <rPr>
        <sz val="12"/>
        <color theme="1"/>
        <rFont val="新細明體"/>
        <family val="1"/>
        <charset val="136"/>
      </rPr>
      <t>。</t>
    </r>
  </si>
  <si>
    <r>
      <rPr>
        <sz val="12"/>
        <color theme="1"/>
        <rFont val="新細明體"/>
        <family val="1"/>
        <charset val="136"/>
      </rPr>
      <t>浙江省寧波市奉化區溪口鎮</t>
    </r>
  </si>
  <si>
    <r>
      <rPr>
        <sz val="12"/>
        <color theme="1"/>
        <rFont val="新細明體"/>
        <family val="1"/>
        <charset val="136"/>
      </rPr>
      <t>葬於政和七年十二月初七</t>
    </r>
  </si>
  <si>
    <r>
      <rPr>
        <sz val="12"/>
        <color theme="1"/>
        <rFont val="新細明體"/>
        <family val="1"/>
        <charset val="136"/>
      </rPr>
      <t>蔣浚明</t>
    </r>
  </si>
  <si>
    <t>1047-1115(69)</t>
  </si>
  <si>
    <r>
      <rPr>
        <sz val="12"/>
        <color theme="1"/>
        <rFont val="新細明體"/>
        <family val="1"/>
        <charset val="136"/>
      </rPr>
      <t>盧氏</t>
    </r>
    <r>
      <rPr>
        <sz val="12"/>
        <color theme="1"/>
        <rFont val="Calibri"/>
        <family val="2"/>
      </rPr>
      <t>(</t>
    </r>
    <r>
      <rPr>
        <sz val="12"/>
        <color theme="1"/>
        <rFont val="新細明體"/>
        <family val="1"/>
        <charset val="136"/>
      </rPr>
      <t>妻，</t>
    </r>
    <r>
      <rPr>
        <sz val="12"/>
        <color theme="1"/>
        <rFont val="Calibri"/>
        <family val="2"/>
      </rPr>
      <t>T7035)</t>
    </r>
    <r>
      <rPr>
        <sz val="12"/>
        <color theme="1"/>
        <rFont val="新細明體"/>
        <family val="1"/>
        <charset val="136"/>
      </rPr>
      <t>、蔣楩</t>
    </r>
    <r>
      <rPr>
        <sz val="12"/>
        <color theme="1"/>
        <rFont val="Calibri"/>
        <family val="2"/>
      </rPr>
      <t>(</t>
    </r>
    <r>
      <rPr>
        <sz val="12"/>
        <color theme="1"/>
        <rFont val="新細明體"/>
        <family val="1"/>
        <charset val="136"/>
      </rPr>
      <t>孫，</t>
    </r>
    <r>
      <rPr>
        <sz val="12"/>
        <color theme="1"/>
        <rFont val="Calibri"/>
        <family val="2"/>
      </rPr>
      <t>T7036)</t>
    </r>
  </si>
  <si>
    <r>
      <rPr>
        <sz val="12"/>
        <color theme="1"/>
        <rFont val="新細明體"/>
        <family val="1"/>
        <charset val="136"/>
      </rPr>
      <t>梅園石質墓誌「宋蔣戶曹墓記」</t>
    </r>
    <r>
      <rPr>
        <sz val="12"/>
        <color theme="1"/>
        <rFont val="Calibri"/>
        <family val="2"/>
      </rPr>
      <t>1</t>
    </r>
  </si>
  <si>
    <r>
      <rPr>
        <sz val="12"/>
        <color theme="1"/>
        <rFont val="新細明體"/>
        <family val="1"/>
        <charset val="136"/>
      </rPr>
      <t>無為軍司戶</t>
    </r>
  </si>
  <si>
    <r>
      <rPr>
        <sz val="12"/>
        <color theme="1"/>
        <rFont val="新細明體"/>
        <family val="1"/>
        <charset val="136"/>
      </rPr>
      <t>周金康，〈宋蔣浚明墓記考〉，《東方博物》，</t>
    </r>
    <r>
      <rPr>
        <sz val="12"/>
        <color theme="1"/>
        <rFont val="Calibri"/>
        <family val="2"/>
      </rPr>
      <t>45</t>
    </r>
    <r>
      <rPr>
        <sz val="12"/>
        <color theme="1"/>
        <rFont val="新細明體"/>
        <family val="1"/>
        <charset val="136"/>
      </rPr>
      <t>，</t>
    </r>
    <r>
      <rPr>
        <sz val="12"/>
        <color theme="1"/>
        <rFont val="Calibri"/>
        <family val="2"/>
      </rPr>
      <t>2012</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79-83</t>
    </r>
    <r>
      <rPr>
        <sz val="12"/>
        <color theme="1"/>
        <rFont val="新細明體"/>
        <family val="1"/>
        <charset val="136"/>
      </rPr>
      <t>。</t>
    </r>
  </si>
  <si>
    <r>
      <rPr>
        <sz val="12"/>
        <color theme="1"/>
        <rFont val="新細明體"/>
        <family val="1"/>
        <charset val="136"/>
      </rPr>
      <t>湖北省武漢市黃陂區</t>
    </r>
  </si>
  <si>
    <r>
      <rPr>
        <sz val="12"/>
        <color theme="1"/>
        <rFont val="新細明體"/>
        <family val="1"/>
        <charset val="136"/>
      </rPr>
      <t>葬於建中靖國元年十一月四日</t>
    </r>
  </si>
  <si>
    <t>1055-1100(46)</t>
  </si>
  <si>
    <r>
      <rPr>
        <sz val="12"/>
        <color theme="1"/>
        <rFont val="新細明體"/>
        <family val="1"/>
        <charset val="136"/>
      </rPr>
      <t>青石質墓誌銘「趙氏墓銘」</t>
    </r>
    <r>
      <rPr>
        <sz val="12"/>
        <color theme="1"/>
        <rFont val="Calibri"/>
        <family val="2"/>
      </rPr>
      <t>1</t>
    </r>
  </si>
  <si>
    <r>
      <rPr>
        <sz val="12"/>
        <color theme="1"/>
        <rFont val="新細明體"/>
        <family val="1"/>
        <charset val="136"/>
      </rPr>
      <t>黃鋰，〈黃陂北宋《趙氏墓銘》述略〉，《江漢考古》，</t>
    </r>
    <r>
      <rPr>
        <sz val="12"/>
        <color theme="1"/>
        <rFont val="Calibri"/>
        <family val="2"/>
      </rPr>
      <t>991</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92-93</t>
    </r>
    <r>
      <rPr>
        <sz val="12"/>
        <color theme="1"/>
        <rFont val="新細明體"/>
        <family val="1"/>
        <charset val="136"/>
      </rPr>
      <t>。</t>
    </r>
  </si>
  <si>
    <r>
      <rPr>
        <sz val="12"/>
        <color theme="1"/>
        <rFont val="新細明體"/>
        <family val="1"/>
        <charset val="136"/>
      </rPr>
      <t>安徽省望江縣</t>
    </r>
  </si>
  <si>
    <r>
      <rPr>
        <sz val="12"/>
        <color theme="1"/>
        <rFont val="新細明體"/>
        <family val="1"/>
        <charset val="136"/>
      </rPr>
      <t>墓誌作於熙寧元年三月二十五日</t>
    </r>
  </si>
  <si>
    <r>
      <rPr>
        <sz val="12"/>
        <color theme="1"/>
        <rFont val="新細明體"/>
        <family val="1"/>
        <charset val="136"/>
      </rPr>
      <t>張詵</t>
    </r>
  </si>
  <si>
    <t>1011-1068(58)</t>
  </si>
  <si>
    <r>
      <rPr>
        <sz val="12"/>
        <color theme="1"/>
        <rFont val="新細明體"/>
        <family val="1"/>
        <charset val="136"/>
      </rPr>
      <t>方形青石墓誌「張君秀才墓誌」</t>
    </r>
    <r>
      <rPr>
        <sz val="12"/>
        <color theme="1"/>
        <rFont val="Calibri"/>
        <family val="2"/>
      </rPr>
      <t>1</t>
    </r>
  </si>
  <si>
    <r>
      <rPr>
        <sz val="12"/>
        <color theme="1"/>
        <rFont val="新細明體"/>
        <family val="1"/>
        <charset val="136"/>
      </rPr>
      <t>秀才</t>
    </r>
  </si>
  <si>
    <r>
      <rPr>
        <sz val="12"/>
        <color theme="1"/>
        <rFont val="新細明體"/>
        <family val="1"/>
        <charset val="136"/>
      </rPr>
      <t>宋康年，〈安徽望江縣發現兩件北宋墓誌〉，《考古》，</t>
    </r>
    <r>
      <rPr>
        <sz val="12"/>
        <color theme="1"/>
        <rFont val="Calibri"/>
        <family val="2"/>
      </rPr>
      <t>1997</t>
    </r>
    <r>
      <rPr>
        <sz val="12"/>
        <color theme="1"/>
        <rFont val="新細明體"/>
        <family val="1"/>
        <charset val="136"/>
      </rPr>
      <t>年</t>
    </r>
    <r>
      <rPr>
        <sz val="12"/>
        <color theme="1"/>
        <rFont val="Calibri"/>
        <family val="2"/>
      </rPr>
      <t>12</t>
    </r>
    <r>
      <rPr>
        <sz val="12"/>
        <color theme="1"/>
        <rFont val="新細明體"/>
        <family val="1"/>
        <charset val="136"/>
      </rPr>
      <t>期，頁</t>
    </r>
    <r>
      <rPr>
        <sz val="12"/>
        <color theme="1"/>
        <rFont val="Calibri"/>
        <family val="2"/>
      </rPr>
      <t>88-89</t>
    </r>
    <r>
      <rPr>
        <sz val="12"/>
        <color theme="1"/>
        <rFont val="新細明體"/>
        <family val="1"/>
        <charset val="136"/>
      </rPr>
      <t>。</t>
    </r>
  </si>
  <si>
    <r>
      <rPr>
        <sz val="12"/>
        <color theme="1"/>
        <rFont val="新細明體"/>
        <family val="1"/>
        <charset val="136"/>
      </rPr>
      <t>葬於紹聖二年十二月二十二日</t>
    </r>
  </si>
  <si>
    <r>
      <rPr>
        <sz val="12"/>
        <color theme="1"/>
        <rFont val="新細明體"/>
        <family val="1"/>
        <charset val="136"/>
      </rPr>
      <t>宋汝翼</t>
    </r>
  </si>
  <si>
    <t>1020-1095(76)</t>
  </si>
  <si>
    <r>
      <rPr>
        <sz val="12"/>
        <color theme="1"/>
        <rFont val="新細明體"/>
        <family val="1"/>
        <charset val="136"/>
      </rPr>
      <t>方形青石墓誌「宋故宋君墓誌銘并序」</t>
    </r>
    <r>
      <rPr>
        <sz val="12"/>
        <color theme="1"/>
        <rFont val="Calibri"/>
        <family val="2"/>
      </rPr>
      <t>1</t>
    </r>
  </si>
  <si>
    <r>
      <rPr>
        <sz val="12"/>
        <color theme="1"/>
        <rFont val="新細明體"/>
        <family val="1"/>
        <charset val="136"/>
      </rPr>
      <t>河南省舞鋼市廟街鄉冷崗村</t>
    </r>
    <r>
      <rPr>
        <sz val="12"/>
        <color theme="1"/>
        <rFont val="Calibri"/>
        <family val="2"/>
      </rPr>
      <t>M1</t>
    </r>
  </si>
  <si>
    <r>
      <rPr>
        <sz val="12"/>
        <color theme="1"/>
        <rFont val="新細明體"/>
        <family val="1"/>
        <charset val="136"/>
      </rPr>
      <t>韓姓，名不詳</t>
    </r>
    <r>
      <rPr>
        <sz val="12"/>
        <color theme="1"/>
        <rFont val="Calibri"/>
        <family val="2"/>
      </rPr>
      <t>(</t>
    </r>
    <r>
      <rPr>
        <sz val="12"/>
        <color theme="1"/>
        <rFont val="新細明體"/>
        <family val="1"/>
        <charset val="136"/>
      </rPr>
      <t>男</t>
    </r>
    <r>
      <rPr>
        <sz val="12"/>
        <color theme="1"/>
        <rFont val="Calibri"/>
        <family val="2"/>
      </rPr>
      <t>)</t>
    </r>
    <r>
      <rPr>
        <sz val="12"/>
        <color theme="1"/>
        <rFont val="新細明體"/>
        <family val="1"/>
        <charset val="136"/>
      </rPr>
      <t>、不明</t>
    </r>
    <r>
      <rPr>
        <sz val="12"/>
        <color theme="1"/>
        <rFont val="Calibri"/>
        <family val="2"/>
      </rPr>
      <t>(</t>
    </r>
    <r>
      <rPr>
        <sz val="12"/>
        <color theme="1"/>
        <rFont val="新細明體"/>
        <family val="1"/>
        <charset val="136"/>
      </rPr>
      <t>女</t>
    </r>
    <r>
      <rPr>
        <sz val="12"/>
        <color theme="1"/>
        <rFont val="Calibri"/>
        <family val="2"/>
      </rPr>
      <t>)</t>
    </r>
  </si>
  <si>
    <r>
      <rPr>
        <sz val="12"/>
        <color theme="1"/>
        <rFont val="新細明體"/>
        <family val="1"/>
        <charset val="136"/>
      </rPr>
      <t>石墓誌</t>
    </r>
    <r>
      <rPr>
        <sz val="12"/>
        <color theme="1"/>
        <rFont val="Calibri"/>
        <family val="2"/>
      </rPr>
      <t>(</t>
    </r>
    <r>
      <rPr>
        <sz val="12"/>
        <color theme="1"/>
        <rFont val="新細明體"/>
        <family val="1"/>
        <charset val="136"/>
      </rPr>
      <t>無題</t>
    </r>
    <r>
      <rPr>
        <sz val="12"/>
        <color theme="1"/>
        <rFont val="Calibri"/>
        <family val="2"/>
      </rPr>
      <t>)</t>
    </r>
    <r>
      <rPr>
        <sz val="12"/>
        <color theme="1"/>
        <rFont val="新細明體"/>
        <family val="1"/>
        <charset val="136"/>
      </rPr>
      <t>「□□□□□□韓賁撰</t>
    </r>
    <r>
      <rPr>
        <sz val="12"/>
        <color theme="1"/>
        <rFont val="Calibri"/>
        <family val="2"/>
      </rPr>
      <t>...</t>
    </r>
    <r>
      <rPr>
        <sz val="12"/>
        <color theme="1"/>
        <rFont val="新細明體"/>
        <family val="1"/>
        <charset val="136"/>
      </rPr>
      <t>」</t>
    </r>
    <r>
      <rPr>
        <sz val="12"/>
        <color theme="1"/>
        <rFont val="Calibri"/>
        <family val="2"/>
      </rPr>
      <t>1</t>
    </r>
  </si>
  <si>
    <r>
      <rPr>
        <sz val="12"/>
        <color theme="1"/>
        <rFont val="新細明體"/>
        <family val="1"/>
        <charset val="136"/>
      </rPr>
      <t>河南省文物考古研究院、平頂山市文物事務服務中心、平頂山博物館、舞鋼市文物事務服務中心，〈河南舞鋼宋墓發掘簡報〉，《中原文物》，</t>
    </r>
    <r>
      <rPr>
        <sz val="12"/>
        <color theme="1"/>
        <rFont val="Calibri"/>
        <family val="2"/>
      </rPr>
      <t>2020</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32-38</t>
    </r>
    <r>
      <rPr>
        <sz val="12"/>
        <color theme="1"/>
        <rFont val="新細明體"/>
        <family val="1"/>
        <charset val="136"/>
      </rPr>
      <t>。</t>
    </r>
  </si>
  <si>
    <r>
      <rPr>
        <sz val="12"/>
        <color theme="1"/>
        <rFont val="新細明體"/>
        <family val="1"/>
        <charset val="136"/>
      </rPr>
      <t>陝西省榆林市橫山縣党岔鎮泗源溝村</t>
    </r>
  </si>
  <si>
    <r>
      <rPr>
        <sz val="12"/>
        <color theme="1"/>
        <rFont val="新細明體"/>
        <family val="1"/>
        <charset val="136"/>
      </rPr>
      <t>葬於大宋太平興國庚辰季春月十有八日</t>
    </r>
  </si>
  <si>
    <r>
      <rPr>
        <sz val="12"/>
        <color theme="1"/>
        <rFont val="新細明體"/>
        <family val="1"/>
        <charset val="136"/>
      </rPr>
      <t>野利氏</t>
    </r>
  </si>
  <si>
    <t>902-979(78)</t>
  </si>
  <si>
    <r>
      <rPr>
        <sz val="12"/>
        <color theme="1"/>
        <rFont val="新細明體"/>
        <family val="1"/>
        <charset val="136"/>
      </rPr>
      <t>石墓誌「故野利氏夫人墓誌銘并序」</t>
    </r>
    <r>
      <rPr>
        <sz val="12"/>
        <color theme="1"/>
        <rFont val="Calibri"/>
        <family val="2"/>
      </rPr>
      <t>1</t>
    </r>
  </si>
  <si>
    <r>
      <rPr>
        <sz val="12"/>
        <color theme="1"/>
        <rFont val="新細明體"/>
        <family val="1"/>
        <charset val="136"/>
      </rPr>
      <t>夫為党項拓拔氏，官定難軍節度押衙、充銀州都知兵馬使</t>
    </r>
    <r>
      <rPr>
        <sz val="12"/>
        <color theme="1"/>
        <rFont val="Calibri"/>
        <family val="2"/>
      </rPr>
      <t>......</t>
    </r>
  </si>
  <si>
    <r>
      <rPr>
        <sz val="12"/>
        <color theme="1"/>
        <rFont val="新細明體"/>
        <family val="1"/>
        <charset val="136"/>
      </rPr>
      <t>高建國、王富春、杜林淵，〈陝北橫山新發現党項族《故野利氏夫人墓誌銘》考釋〉，《中國國家博物館館刊》，</t>
    </r>
    <r>
      <rPr>
        <sz val="12"/>
        <color theme="1"/>
        <rFont val="Calibri"/>
        <family val="2"/>
      </rPr>
      <t>2020</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57-65</t>
    </r>
    <r>
      <rPr>
        <sz val="12"/>
        <color theme="1"/>
        <rFont val="新細明體"/>
        <family val="1"/>
        <charset val="136"/>
      </rPr>
      <t>。</t>
    </r>
  </si>
  <si>
    <r>
      <rPr>
        <sz val="12"/>
        <color theme="1"/>
        <rFont val="新細明體"/>
        <family val="1"/>
        <charset val="136"/>
      </rPr>
      <t>山西省運城市夏縣吉家庄</t>
    </r>
  </si>
  <si>
    <r>
      <rPr>
        <sz val="12"/>
        <color theme="1"/>
        <rFont val="新細明體"/>
        <family val="1"/>
        <charset val="136"/>
      </rPr>
      <t>葬於元符二年七月廿日</t>
    </r>
  </si>
  <si>
    <r>
      <rPr>
        <sz val="12"/>
        <color theme="1"/>
        <rFont val="新細明體"/>
        <family val="1"/>
        <charset val="136"/>
      </rPr>
      <t>衛杲</t>
    </r>
  </si>
  <si>
    <t>1034-1094(61)</t>
  </si>
  <si>
    <r>
      <rPr>
        <sz val="12"/>
        <color theme="1"/>
        <rFont val="新細明體"/>
        <family val="1"/>
        <charset val="136"/>
      </rPr>
      <t>石質墓誌「宋故三班奉職衛府君墓誌銘」</t>
    </r>
    <r>
      <rPr>
        <sz val="12"/>
        <color theme="1"/>
        <rFont val="Calibri"/>
        <family val="2"/>
      </rPr>
      <t>1</t>
    </r>
  </si>
  <si>
    <r>
      <rPr>
        <sz val="12"/>
        <color theme="1"/>
        <rFont val="新細明體"/>
        <family val="1"/>
        <charset val="136"/>
      </rPr>
      <t>三班奉職</t>
    </r>
  </si>
  <si>
    <r>
      <rPr>
        <sz val="12"/>
        <color theme="1"/>
        <rFont val="新細明體"/>
        <family val="1"/>
        <charset val="136"/>
      </rPr>
      <t>馬志剛，〈淺析《宋故三班奉職衛府軍墓志銘》〉，《文物世界》，</t>
    </r>
    <r>
      <rPr>
        <sz val="12"/>
        <color theme="1"/>
        <rFont val="Calibri"/>
        <family val="2"/>
      </rPr>
      <t>2020</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32-34</t>
    </r>
    <r>
      <rPr>
        <sz val="12"/>
        <color theme="1"/>
        <rFont val="新細明體"/>
        <family val="1"/>
        <charset val="136"/>
      </rPr>
      <t>。</t>
    </r>
  </si>
  <si>
    <r>
      <rPr>
        <sz val="12"/>
        <color theme="1"/>
        <rFont val="新細明體"/>
        <family val="1"/>
        <charset val="136"/>
      </rPr>
      <t>河南省安陽縣殷都區皇甫屯村韓琦家族墓地</t>
    </r>
  </si>
  <si>
    <r>
      <rPr>
        <sz val="12"/>
        <color theme="1"/>
        <rFont val="新細明體"/>
        <family val="1"/>
        <charset val="136"/>
      </rPr>
      <t>葬於大觀三年十一月二十日、改葬於政和二年七月五日</t>
    </r>
  </si>
  <si>
    <t>1109; 1112</t>
  </si>
  <si>
    <r>
      <rPr>
        <sz val="12"/>
        <color theme="1"/>
        <rFont val="新細明體"/>
        <family val="1"/>
        <charset val="136"/>
      </rPr>
      <t>時氏</t>
    </r>
  </si>
  <si>
    <t>1066-1088(23)</t>
  </si>
  <si>
    <r>
      <rPr>
        <sz val="12"/>
        <color theme="1"/>
        <rFont val="新細明體"/>
        <family val="1"/>
        <charset val="136"/>
      </rPr>
      <t>韓琦家族墓地</t>
    </r>
  </si>
  <si>
    <r>
      <rPr>
        <sz val="12"/>
        <color theme="1"/>
        <rFont val="新細明體"/>
        <family val="1"/>
        <charset val="136"/>
      </rPr>
      <t>石質墓誌「宋故時氏墓誌銘」</t>
    </r>
    <r>
      <rPr>
        <sz val="12"/>
        <color theme="1"/>
        <rFont val="Calibri"/>
        <family val="2"/>
      </rPr>
      <t>1</t>
    </r>
    <r>
      <rPr>
        <sz val="12"/>
        <color theme="1"/>
        <rFont val="新細明體"/>
        <family val="1"/>
        <charset val="136"/>
      </rPr>
      <t>、韓禧母時氏改葬誌</t>
    </r>
    <r>
      <rPr>
        <sz val="12"/>
        <color theme="1"/>
        <rFont val="Calibri"/>
        <family val="2"/>
      </rPr>
      <t>(</t>
    </r>
    <r>
      <rPr>
        <sz val="12"/>
        <color theme="1"/>
        <rFont val="新細明體"/>
        <family val="1"/>
        <charset val="136"/>
      </rPr>
      <t>無題</t>
    </r>
    <r>
      <rPr>
        <sz val="12"/>
        <color theme="1"/>
        <rFont val="Calibri"/>
        <family val="2"/>
      </rPr>
      <t>)1</t>
    </r>
  </si>
  <si>
    <r>
      <rPr>
        <sz val="12"/>
        <color theme="1"/>
        <rFont val="新細明體"/>
        <family val="1"/>
        <charset val="136"/>
      </rPr>
      <t>王雙慶，〈二妾三墓誌所涉韓君考述〉，《華夏考古》，</t>
    </r>
    <r>
      <rPr>
        <sz val="12"/>
        <color theme="1"/>
        <rFont val="Calibri"/>
        <family val="2"/>
      </rPr>
      <t>2020</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97-103</t>
    </r>
    <r>
      <rPr>
        <sz val="12"/>
        <color theme="1"/>
        <rFont val="新細明體"/>
        <family val="1"/>
        <charset val="136"/>
      </rPr>
      <t>。</t>
    </r>
  </si>
  <si>
    <r>
      <rPr>
        <sz val="12"/>
        <color theme="1"/>
        <rFont val="新細明體"/>
        <family val="1"/>
        <charset val="136"/>
      </rPr>
      <t>卒於政和三年八月十三日、葬於宣和元年九月十七日</t>
    </r>
  </si>
  <si>
    <t>1113; 1119</t>
  </si>
  <si>
    <t>1051-1113(62)</t>
  </si>
  <si>
    <r>
      <rPr>
        <sz val="12"/>
        <color theme="1"/>
        <rFont val="新細明體"/>
        <family val="1"/>
        <charset val="136"/>
      </rPr>
      <t>石質墓誌「宋故劉氏墓誌銘」</t>
    </r>
    <r>
      <rPr>
        <sz val="12"/>
        <color theme="1"/>
        <rFont val="Calibri"/>
        <family val="2"/>
      </rPr>
      <t>1</t>
    </r>
  </si>
  <si>
    <r>
      <rPr>
        <sz val="12"/>
        <color theme="1"/>
        <rFont val="新細明體"/>
        <family val="1"/>
        <charset val="136"/>
      </rPr>
      <t>江西省九江市</t>
    </r>
  </si>
  <si>
    <r>
      <rPr>
        <sz val="12"/>
        <color theme="1"/>
        <rFont val="新細明體"/>
        <family val="1"/>
        <charset val="136"/>
      </rPr>
      <t>葬於咸平五禩歲在壬寅十二月二十三日</t>
    </r>
  </si>
  <si>
    <r>
      <rPr>
        <sz val="12"/>
        <color theme="1"/>
        <rFont val="新細明體"/>
        <family val="1"/>
        <charset val="136"/>
      </rPr>
      <t>李貞</t>
    </r>
  </si>
  <si>
    <t>940-1002(63)</t>
  </si>
  <si>
    <r>
      <rPr>
        <sz val="12"/>
        <color theme="1"/>
        <rFont val="新細明體"/>
        <family val="1"/>
        <charset val="136"/>
      </rPr>
      <t>石墓誌「大宋國前攝黃州教練使隴西郡歿故李府君墓銘并序」</t>
    </r>
    <r>
      <rPr>
        <sz val="12"/>
        <color theme="1"/>
        <rFont val="Calibri"/>
        <family val="2"/>
      </rPr>
      <t>1(</t>
    </r>
    <r>
      <rPr>
        <sz val="12"/>
        <color theme="1"/>
        <rFont val="新細明體"/>
        <family val="1"/>
        <charset val="136"/>
      </rPr>
      <t>已殘斷</t>
    </r>
    <r>
      <rPr>
        <sz val="12"/>
        <color theme="1"/>
        <rFont val="Calibri"/>
        <family val="2"/>
      </rPr>
      <t>)</t>
    </r>
  </si>
  <si>
    <r>
      <rPr>
        <sz val="12"/>
        <color theme="1"/>
        <rFont val="新細明體"/>
        <family val="1"/>
        <charset val="136"/>
      </rPr>
      <t>黃州教練使</t>
    </r>
  </si>
  <si>
    <r>
      <rPr>
        <sz val="12"/>
        <color theme="1"/>
        <rFont val="新細明體"/>
        <family val="1"/>
        <charset val="136"/>
      </rPr>
      <t>江西省博物館，〈九江市北宋咸平五年墓〉，收入《江西宋代紀年墓與紀年青白瓷》，北京：文物出版社，</t>
    </r>
    <r>
      <rPr>
        <sz val="12"/>
        <color theme="1"/>
        <rFont val="Calibri"/>
        <family val="2"/>
      </rPr>
      <t>2016</t>
    </r>
    <r>
      <rPr>
        <sz val="12"/>
        <color theme="1"/>
        <rFont val="新細明體"/>
        <family val="1"/>
        <charset val="136"/>
      </rPr>
      <t>，頁</t>
    </r>
    <r>
      <rPr>
        <sz val="12"/>
        <color theme="1"/>
        <rFont val="Calibri"/>
        <family val="2"/>
      </rPr>
      <t>14-19</t>
    </r>
    <r>
      <rPr>
        <sz val="12"/>
        <color theme="1"/>
        <rFont val="新細明體"/>
        <family val="1"/>
        <charset val="136"/>
      </rPr>
      <t>。</t>
    </r>
  </si>
  <si>
    <r>
      <rPr>
        <sz val="12"/>
        <color theme="1"/>
        <rFont val="新細明體"/>
        <family val="1"/>
        <charset val="136"/>
      </rPr>
      <t>山東省平邑縣溫水鎮富饒庄村</t>
    </r>
  </si>
  <si>
    <r>
      <rPr>
        <sz val="12"/>
        <color theme="1"/>
        <rFont val="新細明體"/>
        <family val="1"/>
        <charset val="136"/>
      </rPr>
      <t>葬於大觀二年四月十四日</t>
    </r>
  </si>
  <si>
    <r>
      <rPr>
        <sz val="12"/>
        <color theme="1"/>
        <rFont val="新細明體"/>
        <family val="1"/>
        <charset val="136"/>
      </rPr>
      <t>高昌庸、郭氏</t>
    </r>
  </si>
  <si>
    <r>
      <t>1047-1104(58)</t>
    </r>
    <r>
      <rPr>
        <sz val="12"/>
        <color theme="1"/>
        <rFont val="新細明體"/>
        <family val="1"/>
        <charset val="136"/>
      </rPr>
      <t>、</t>
    </r>
    <r>
      <rPr>
        <sz val="12"/>
        <color theme="1"/>
        <rFont val="Calibri"/>
        <family val="2"/>
      </rPr>
      <t>?</t>
    </r>
  </si>
  <si>
    <r>
      <rPr>
        <sz val="12"/>
        <color theme="1"/>
        <rFont val="新細明體"/>
        <family val="1"/>
        <charset val="136"/>
      </rPr>
      <t>青石質墓誌並蓋「宋故朝請郎琅琊高君墓誌銘」</t>
    </r>
    <r>
      <rPr>
        <sz val="12"/>
        <color theme="1"/>
        <rFont val="Calibri"/>
        <family val="2"/>
      </rPr>
      <t>1</t>
    </r>
  </si>
  <si>
    <r>
      <rPr>
        <sz val="12"/>
        <color theme="1"/>
        <rFont val="新細明體"/>
        <family val="1"/>
        <charset val="136"/>
      </rPr>
      <t>朝請郎、權成都府路提點刑獄公事、騎都尉、賜緋魚袋借紫</t>
    </r>
    <r>
      <rPr>
        <sz val="12"/>
        <color theme="1"/>
        <rFont val="Calibri"/>
        <family val="2"/>
      </rPr>
      <t>(</t>
    </r>
    <r>
      <rPr>
        <sz val="12"/>
        <color theme="1"/>
        <rFont val="新細明體"/>
        <family val="1"/>
        <charset val="136"/>
      </rPr>
      <t>高昌庸</t>
    </r>
    <r>
      <rPr>
        <sz val="12"/>
        <color theme="1"/>
        <rFont val="Calibri"/>
        <family val="2"/>
      </rPr>
      <t>)</t>
    </r>
    <r>
      <rPr>
        <sz val="12"/>
        <color theme="1"/>
        <rFont val="新細明體"/>
        <family val="1"/>
        <charset val="136"/>
      </rPr>
      <t>、文安縣君</t>
    </r>
    <r>
      <rPr>
        <sz val="12"/>
        <color theme="1"/>
        <rFont val="Calibri"/>
        <family val="2"/>
      </rPr>
      <t>(</t>
    </r>
    <r>
      <rPr>
        <sz val="12"/>
        <color theme="1"/>
        <rFont val="新細明體"/>
        <family val="1"/>
        <charset val="136"/>
      </rPr>
      <t>郭氏</t>
    </r>
    <r>
      <rPr>
        <sz val="12"/>
        <color theme="1"/>
        <rFont val="Calibri"/>
        <family val="2"/>
      </rPr>
      <t>)</t>
    </r>
  </si>
  <si>
    <r>
      <rPr>
        <sz val="12"/>
        <color theme="1"/>
        <rFont val="新細明體"/>
        <family val="1"/>
        <charset val="136"/>
      </rPr>
      <t>王相臣、朱法寶，〈宋高昌庸墓誌考〉，收入《海岱考古》，第</t>
    </r>
    <r>
      <rPr>
        <sz val="12"/>
        <color theme="1"/>
        <rFont val="Calibri"/>
        <family val="2"/>
      </rPr>
      <t>11</t>
    </r>
    <r>
      <rPr>
        <sz val="12"/>
        <color theme="1"/>
        <rFont val="新細明體"/>
        <family val="1"/>
        <charset val="136"/>
      </rPr>
      <t>期。濟南：山東大學出版社，</t>
    </r>
    <r>
      <rPr>
        <sz val="12"/>
        <color theme="1"/>
        <rFont val="Calibri"/>
        <family val="2"/>
      </rPr>
      <t>2018</t>
    </r>
    <r>
      <rPr>
        <sz val="12"/>
        <color theme="1"/>
        <rFont val="新細明體"/>
        <family val="1"/>
        <charset val="136"/>
      </rPr>
      <t>，頁</t>
    </r>
    <r>
      <rPr>
        <sz val="12"/>
        <color theme="1"/>
        <rFont val="Calibri"/>
        <family val="2"/>
      </rPr>
      <t>537-544</t>
    </r>
    <r>
      <rPr>
        <sz val="12"/>
        <color theme="1"/>
        <rFont val="新細明體"/>
        <family val="1"/>
        <charset val="136"/>
      </rPr>
      <t>。</t>
    </r>
  </si>
  <si>
    <r>
      <rPr>
        <sz val="12"/>
        <color theme="1"/>
        <rFont val="新細明體"/>
        <family val="1"/>
        <charset val="136"/>
      </rPr>
      <t>河南省安陽市機廠廣基建工地</t>
    </r>
    <r>
      <rPr>
        <sz val="12"/>
        <color theme="1"/>
        <rFont val="Calibri"/>
        <family val="2"/>
      </rPr>
      <t>M1</t>
    </r>
  </si>
  <si>
    <r>
      <rPr>
        <sz val="12"/>
        <color theme="1"/>
        <rFont val="新細明體"/>
        <family val="1"/>
        <charset val="136"/>
      </rPr>
      <t>葬於宣和二年九月八日</t>
    </r>
  </si>
  <si>
    <r>
      <rPr>
        <sz val="12"/>
        <color theme="1"/>
        <rFont val="新細明體"/>
        <family val="1"/>
        <charset val="136"/>
      </rPr>
      <t>趙火粲</t>
    </r>
  </si>
  <si>
    <t>1164-1120.07.12(57)</t>
  </si>
  <si>
    <r>
      <rPr>
        <sz val="12"/>
        <color theme="1"/>
        <rFont val="新細明體"/>
        <family val="1"/>
        <charset val="136"/>
      </rPr>
      <t>趙恪</t>
    </r>
    <r>
      <rPr>
        <sz val="12"/>
        <color theme="1"/>
        <rFont val="Calibri"/>
        <family val="2"/>
      </rPr>
      <t>(</t>
    </r>
    <r>
      <rPr>
        <sz val="12"/>
        <color theme="1"/>
        <rFont val="新細明體"/>
        <family val="1"/>
        <charset val="136"/>
      </rPr>
      <t>子輩，</t>
    </r>
    <r>
      <rPr>
        <sz val="12"/>
        <color theme="1"/>
        <rFont val="Calibri"/>
        <family val="2"/>
      </rPr>
      <t>T7119)</t>
    </r>
  </si>
  <si>
    <r>
      <rPr>
        <sz val="12"/>
        <color theme="1"/>
        <rFont val="新細明體"/>
        <family val="1"/>
        <charset val="136"/>
      </rPr>
      <t>魏峻、張道森，〈安陽宋代壁畫墓考〉，《華夏考古》，</t>
    </r>
    <r>
      <rPr>
        <sz val="12"/>
        <color theme="1"/>
        <rFont val="Calibri"/>
        <family val="2"/>
      </rPr>
      <t>1997</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103-104</t>
    </r>
    <r>
      <rPr>
        <sz val="12"/>
        <color theme="1"/>
        <rFont val="新細明體"/>
        <family val="1"/>
        <charset val="136"/>
      </rPr>
      <t>、</t>
    </r>
    <r>
      <rPr>
        <sz val="12"/>
        <color theme="1"/>
        <rFont val="Calibri"/>
        <family val="2"/>
      </rPr>
      <t>55</t>
    </r>
    <r>
      <rPr>
        <sz val="12"/>
        <color theme="1"/>
        <rFont val="新細明體"/>
        <family val="1"/>
        <charset val="136"/>
      </rPr>
      <t>。</t>
    </r>
  </si>
  <si>
    <r>
      <rPr>
        <sz val="12"/>
        <color theme="1"/>
        <rFont val="新細明體"/>
        <family val="1"/>
        <charset val="136"/>
      </rPr>
      <t>河南省安陽市機廠廣基建工地</t>
    </r>
    <r>
      <rPr>
        <sz val="12"/>
        <color theme="1"/>
        <rFont val="Calibri"/>
        <family val="2"/>
      </rPr>
      <t>M2</t>
    </r>
  </si>
  <si>
    <r>
      <rPr>
        <sz val="12"/>
        <color theme="1"/>
        <rFont val="新細明體"/>
        <family val="1"/>
        <charset val="136"/>
      </rPr>
      <t>葬於宣和四年四月六日</t>
    </r>
  </si>
  <si>
    <r>
      <rPr>
        <sz val="12"/>
        <color theme="1"/>
        <rFont val="新細明體"/>
        <family val="1"/>
        <charset val="136"/>
      </rPr>
      <t>趙恪</t>
    </r>
  </si>
  <si>
    <t>1154-1122(59)</t>
  </si>
  <si>
    <r>
      <rPr>
        <sz val="12"/>
        <color theme="1"/>
        <rFont val="新細明體"/>
        <family val="1"/>
        <charset val="136"/>
      </rPr>
      <t>趙火粲</t>
    </r>
    <r>
      <rPr>
        <sz val="12"/>
        <color theme="1"/>
        <rFont val="Calibri"/>
        <family val="2"/>
      </rPr>
      <t>(</t>
    </r>
    <r>
      <rPr>
        <sz val="12"/>
        <color theme="1"/>
        <rFont val="新細明體"/>
        <family val="1"/>
        <charset val="136"/>
      </rPr>
      <t>父輩，</t>
    </r>
    <r>
      <rPr>
        <sz val="12"/>
        <color theme="1"/>
        <rFont val="Calibri"/>
        <family val="2"/>
      </rPr>
      <t>T7118)</t>
    </r>
  </si>
  <si>
    <r>
      <rPr>
        <sz val="12"/>
        <color theme="1"/>
        <rFont val="新細明體"/>
        <family val="1"/>
        <charset val="136"/>
      </rPr>
      <t>鳳翔府好疇府兼主簿</t>
    </r>
  </si>
  <si>
    <r>
      <rPr>
        <sz val="12"/>
        <color theme="1"/>
        <rFont val="新細明體"/>
        <family val="1"/>
        <charset val="136"/>
      </rPr>
      <t>福建省泉州市東海鎮萬歲山</t>
    </r>
  </si>
  <si>
    <r>
      <rPr>
        <sz val="12"/>
        <color theme="1"/>
        <rFont val="新細明體"/>
        <family val="1"/>
        <charset val="136"/>
      </rPr>
      <t>葬於元祐四年十月八日</t>
    </r>
  </si>
  <si>
    <t>1015-1087(73)</t>
  </si>
  <si>
    <r>
      <rPr>
        <sz val="12"/>
        <color theme="1"/>
        <rFont val="新細明體"/>
        <family val="1"/>
        <charset val="136"/>
      </rPr>
      <t>石墓誌「宋故富春縣君孫氏墓誌銘」</t>
    </r>
    <r>
      <rPr>
        <sz val="12"/>
        <color theme="1"/>
        <rFont val="Calibri"/>
        <family val="2"/>
      </rPr>
      <t>1</t>
    </r>
  </si>
  <si>
    <r>
      <rPr>
        <sz val="12"/>
        <color theme="1"/>
        <rFont val="新細明體"/>
        <family val="1"/>
        <charset val="136"/>
      </rPr>
      <t>富春縣君</t>
    </r>
    <r>
      <rPr>
        <sz val="12"/>
        <color theme="1"/>
        <rFont val="Calibri"/>
        <family val="2"/>
      </rPr>
      <t>(</t>
    </r>
    <r>
      <rPr>
        <sz val="12"/>
        <color theme="1"/>
        <rFont val="新細明體"/>
        <family val="1"/>
        <charset val="136"/>
      </rPr>
      <t>夫為內殿崇班</t>
    </r>
    <r>
      <rPr>
        <sz val="12"/>
        <color theme="1"/>
        <rFont val="Calibri"/>
        <family val="2"/>
      </rPr>
      <t>)</t>
    </r>
  </si>
  <si>
    <r>
      <rPr>
        <sz val="12"/>
        <color theme="1"/>
        <rFont val="新細明體"/>
        <family val="1"/>
        <charset val="136"/>
      </rPr>
      <t>陳麗華，〈宋故富春縣君孫氏墓誌考釋〉，《福建文博》，</t>
    </r>
    <r>
      <rPr>
        <sz val="12"/>
        <color theme="1"/>
        <rFont val="Calibri"/>
        <family val="2"/>
      </rPr>
      <t>2008</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73-76</t>
    </r>
    <r>
      <rPr>
        <sz val="12"/>
        <color theme="1"/>
        <rFont val="新細明體"/>
        <family val="1"/>
        <charset val="136"/>
      </rPr>
      <t>。</t>
    </r>
  </si>
  <si>
    <r>
      <rPr>
        <sz val="12"/>
        <color theme="1"/>
        <rFont val="新細明體"/>
        <family val="1"/>
        <charset val="136"/>
      </rPr>
      <t>江西省吉安市遂川縣雩田鎮蕭氏宗祠</t>
    </r>
  </si>
  <si>
    <r>
      <rPr>
        <sz val="12"/>
        <color theme="1"/>
        <rFont val="新細明體"/>
        <family val="1"/>
        <charset val="136"/>
      </rPr>
      <t>葬於宣和五年七月</t>
    </r>
  </si>
  <si>
    <r>
      <rPr>
        <sz val="12"/>
        <color theme="1"/>
        <rFont val="新細明體"/>
        <family val="1"/>
        <charset val="136"/>
      </rPr>
      <t>蕭拱辰</t>
    </r>
  </si>
  <si>
    <t>1064-1123.01.13(59)</t>
  </si>
  <si>
    <r>
      <rPr>
        <sz val="12"/>
        <color theme="1"/>
        <rFont val="新細明體"/>
        <family val="1"/>
        <charset val="136"/>
      </rPr>
      <t>蕭氏家族墓地，蕭世范</t>
    </r>
    <r>
      <rPr>
        <sz val="12"/>
        <color theme="1"/>
        <rFont val="Calibri"/>
        <family val="2"/>
      </rPr>
      <t>(</t>
    </r>
    <r>
      <rPr>
        <sz val="12"/>
        <color theme="1"/>
        <rFont val="新細明體"/>
        <family val="1"/>
        <charset val="136"/>
      </rPr>
      <t>叔，</t>
    </r>
    <r>
      <rPr>
        <sz val="12"/>
        <color theme="1"/>
        <rFont val="Calibri"/>
        <family val="2"/>
      </rPr>
      <t>T7154)</t>
    </r>
  </si>
  <si>
    <r>
      <rPr>
        <sz val="12"/>
        <color theme="1"/>
        <rFont val="新細明體"/>
        <family val="1"/>
        <charset val="136"/>
      </rPr>
      <t>碑形石墓誌「宋提點蕭公墓誌銘」</t>
    </r>
    <r>
      <rPr>
        <sz val="12"/>
        <color theme="1"/>
        <rFont val="Calibri"/>
        <family val="2"/>
      </rPr>
      <t>1</t>
    </r>
  </si>
  <si>
    <r>
      <rPr>
        <sz val="12"/>
        <color theme="1"/>
        <rFont val="新細明體"/>
        <family val="1"/>
        <charset val="136"/>
      </rPr>
      <t>朝奉大夫提點江淮荊浙福建廣南等路銅鐵坑冶鑄錢事</t>
    </r>
  </si>
  <si>
    <r>
      <rPr>
        <sz val="12"/>
        <color theme="1"/>
        <rFont val="新細明體"/>
        <family val="1"/>
        <charset val="136"/>
      </rPr>
      <t>黃淑群，〈江西遂川宋代碑刻考錄〉，《南方文物》，</t>
    </r>
    <r>
      <rPr>
        <sz val="12"/>
        <color theme="1"/>
        <rFont val="Calibri"/>
        <family val="2"/>
      </rPr>
      <t>2020</t>
    </r>
    <r>
      <rPr>
        <sz val="12"/>
        <color theme="1"/>
        <rFont val="新細明體"/>
        <family val="1"/>
        <charset val="136"/>
      </rPr>
      <t>年</t>
    </r>
    <r>
      <rPr>
        <sz val="12"/>
        <color theme="1"/>
        <rFont val="Calibri"/>
        <family val="2"/>
      </rPr>
      <t>6</t>
    </r>
    <r>
      <rPr>
        <sz val="12"/>
        <color theme="1"/>
        <rFont val="新細明體"/>
        <family val="1"/>
        <charset val="136"/>
      </rPr>
      <t>期，頁</t>
    </r>
    <r>
      <rPr>
        <sz val="12"/>
        <color theme="1"/>
        <rFont val="Calibri"/>
        <family val="2"/>
      </rPr>
      <t>294-296</t>
    </r>
    <r>
      <rPr>
        <sz val="12"/>
        <color theme="1"/>
        <rFont val="新細明體"/>
        <family val="1"/>
        <charset val="136"/>
      </rPr>
      <t>。</t>
    </r>
  </si>
  <si>
    <r>
      <rPr>
        <sz val="12"/>
        <color theme="1"/>
        <rFont val="新細明體"/>
        <family val="1"/>
        <charset val="136"/>
      </rPr>
      <t>江西省吉安市遂川縣雩田鎮蕭氏宗祠菜田</t>
    </r>
  </si>
  <si>
    <r>
      <rPr>
        <sz val="12"/>
        <color theme="1"/>
        <rFont val="新細明體"/>
        <family val="1"/>
        <charset val="136"/>
      </rPr>
      <t>卒於政和六年</t>
    </r>
  </si>
  <si>
    <r>
      <rPr>
        <sz val="12"/>
        <color theme="1"/>
        <rFont val="新細明體"/>
        <family val="1"/>
        <charset val="136"/>
      </rPr>
      <t>蕭世范</t>
    </r>
  </si>
  <si>
    <r>
      <t>1035-1116(82</t>
    </r>
    <r>
      <rPr>
        <sz val="12"/>
        <color theme="1"/>
        <rFont val="新細明體"/>
        <family val="1"/>
        <charset val="136"/>
      </rPr>
      <t>，根據《江西通志》卷七十五</t>
    </r>
    <r>
      <rPr>
        <sz val="12"/>
        <color theme="1"/>
        <rFont val="Calibri"/>
        <family val="2"/>
      </rPr>
      <t>)</t>
    </r>
  </si>
  <si>
    <r>
      <rPr>
        <sz val="12"/>
        <color theme="1"/>
        <rFont val="新細明體"/>
        <family val="1"/>
        <charset val="136"/>
      </rPr>
      <t>蕭氏家族墓地，蕭拱辰</t>
    </r>
    <r>
      <rPr>
        <sz val="12"/>
        <color theme="1"/>
        <rFont val="Calibri"/>
        <family val="2"/>
      </rPr>
      <t>(</t>
    </r>
    <r>
      <rPr>
        <sz val="12"/>
        <color theme="1"/>
        <rFont val="新細明體"/>
        <family val="1"/>
        <charset val="136"/>
      </rPr>
      <t>侄，</t>
    </r>
    <r>
      <rPr>
        <sz val="12"/>
        <color theme="1"/>
        <rFont val="Calibri"/>
        <family val="2"/>
      </rPr>
      <t>T7153)</t>
    </r>
  </si>
  <si>
    <r>
      <rPr>
        <sz val="12"/>
        <color theme="1"/>
        <rFont val="新細明體"/>
        <family val="1"/>
        <charset val="136"/>
      </rPr>
      <t>碑形石墓誌</t>
    </r>
    <r>
      <rPr>
        <sz val="12"/>
        <color theme="1"/>
        <rFont val="Calibri"/>
        <family val="2"/>
      </rPr>
      <t>1</t>
    </r>
  </si>
  <si>
    <r>
      <rPr>
        <sz val="12"/>
        <color theme="1"/>
        <rFont val="新細明體"/>
        <family val="1"/>
        <charset val="136"/>
      </rPr>
      <t>廣西轉運判官</t>
    </r>
  </si>
  <si>
    <r>
      <rPr>
        <sz val="12"/>
        <color theme="1"/>
        <rFont val="新細明體"/>
        <family val="1"/>
        <charset val="136"/>
      </rPr>
      <t>河北省內丘縣張家溝村</t>
    </r>
    <r>
      <rPr>
        <sz val="12"/>
        <color theme="1"/>
        <rFont val="Calibri"/>
        <family val="2"/>
      </rPr>
      <t>M1</t>
    </r>
    <r>
      <rPr>
        <sz val="12"/>
        <color theme="1"/>
        <rFont val="新細明體"/>
        <family val="1"/>
        <charset val="136"/>
      </rPr>
      <t>、</t>
    </r>
    <r>
      <rPr>
        <sz val="12"/>
        <color theme="1"/>
        <rFont val="Calibri"/>
        <family val="2"/>
      </rPr>
      <t>M3</t>
    </r>
    <r>
      <rPr>
        <sz val="12"/>
        <color theme="1"/>
        <rFont val="新細明體"/>
        <family val="1"/>
        <charset val="136"/>
      </rPr>
      <t>、</t>
    </r>
    <r>
      <rPr>
        <sz val="12"/>
        <color theme="1"/>
        <rFont val="Calibri"/>
        <family val="2"/>
      </rPr>
      <t>M10</t>
    </r>
    <r>
      <rPr>
        <sz val="12"/>
        <color theme="1"/>
        <rFont val="新細明體"/>
        <family val="1"/>
        <charset val="136"/>
      </rPr>
      <t>、</t>
    </r>
    <r>
      <rPr>
        <sz val="12"/>
        <color theme="1"/>
        <rFont val="Calibri"/>
        <family val="2"/>
      </rPr>
      <t>M11</t>
    </r>
  </si>
  <si>
    <r>
      <rPr>
        <sz val="12"/>
        <color theme="1"/>
        <rFont val="新細明體"/>
        <family val="1"/>
        <charset val="136"/>
      </rPr>
      <t>葬於明道二年十月二十九日</t>
    </r>
    <r>
      <rPr>
        <sz val="12"/>
        <color theme="1"/>
        <rFont val="Calibri"/>
        <family val="2"/>
      </rPr>
      <t>(M1)</t>
    </r>
    <r>
      <rPr>
        <sz val="12"/>
        <color theme="1"/>
        <rFont val="新細明體"/>
        <family val="1"/>
        <charset val="136"/>
      </rPr>
      <t>、北宋</t>
    </r>
    <r>
      <rPr>
        <sz val="12"/>
        <color theme="1"/>
        <rFont val="Calibri"/>
        <family val="2"/>
      </rPr>
      <t>(M3</t>
    </r>
    <r>
      <rPr>
        <sz val="12"/>
        <color theme="1"/>
        <rFont val="新細明體"/>
        <family val="1"/>
        <charset val="136"/>
      </rPr>
      <t>、</t>
    </r>
    <r>
      <rPr>
        <sz val="12"/>
        <color theme="1"/>
        <rFont val="Calibri"/>
        <family val="2"/>
      </rPr>
      <t>M10</t>
    </r>
    <r>
      <rPr>
        <sz val="12"/>
        <color theme="1"/>
        <rFont val="新細明體"/>
        <family val="1"/>
        <charset val="136"/>
      </rPr>
      <t>、</t>
    </r>
    <r>
      <rPr>
        <sz val="12"/>
        <color theme="1"/>
        <rFont val="Calibri"/>
        <family val="2"/>
      </rPr>
      <t>M11)</t>
    </r>
  </si>
  <si>
    <r>
      <rPr>
        <sz val="12"/>
        <color theme="1"/>
        <rFont val="新細明體"/>
        <family val="1"/>
        <charset val="136"/>
      </rPr>
      <t>王璘</t>
    </r>
    <r>
      <rPr>
        <sz val="12"/>
        <color theme="1"/>
        <rFont val="Calibri"/>
        <family val="2"/>
      </rPr>
      <t>(M1)</t>
    </r>
    <r>
      <rPr>
        <sz val="12"/>
        <color theme="1"/>
        <rFont val="新細明體"/>
        <family val="1"/>
        <charset val="136"/>
      </rPr>
      <t>、不明</t>
    </r>
    <r>
      <rPr>
        <sz val="12"/>
        <color theme="1"/>
        <rFont val="Calibri"/>
        <family val="2"/>
      </rPr>
      <t>(M3</t>
    </r>
    <r>
      <rPr>
        <sz val="12"/>
        <color theme="1"/>
        <rFont val="新細明體"/>
        <family val="1"/>
        <charset val="136"/>
      </rPr>
      <t>、</t>
    </r>
    <r>
      <rPr>
        <sz val="12"/>
        <color theme="1"/>
        <rFont val="Calibri"/>
        <family val="2"/>
      </rPr>
      <t>M10</t>
    </r>
    <r>
      <rPr>
        <sz val="12"/>
        <color theme="1"/>
        <rFont val="新細明體"/>
        <family val="1"/>
        <charset val="136"/>
      </rPr>
      <t>、</t>
    </r>
    <r>
      <rPr>
        <sz val="12"/>
        <color theme="1"/>
        <rFont val="Calibri"/>
        <family val="2"/>
      </rPr>
      <t>M11)</t>
    </r>
  </si>
  <si>
    <r>
      <t>922-984.3.16(63</t>
    </r>
    <r>
      <rPr>
        <sz val="12"/>
        <color theme="1"/>
        <rFont val="新細明體"/>
        <family val="1"/>
        <charset val="136"/>
      </rPr>
      <t>，</t>
    </r>
    <r>
      <rPr>
        <sz val="12"/>
        <color theme="1"/>
        <rFont val="Calibri"/>
        <family val="2"/>
      </rPr>
      <t>M1)</t>
    </r>
    <r>
      <rPr>
        <sz val="12"/>
        <color theme="1"/>
        <rFont val="新細明體"/>
        <family val="1"/>
        <charset val="136"/>
      </rPr>
      <t>、不明</t>
    </r>
    <r>
      <rPr>
        <sz val="12"/>
        <color theme="1"/>
        <rFont val="Calibri"/>
        <family val="2"/>
      </rPr>
      <t>(M1</t>
    </r>
    <r>
      <rPr>
        <sz val="12"/>
        <color theme="1"/>
        <rFont val="新細明體"/>
        <family val="1"/>
        <charset val="136"/>
      </rPr>
      <t>、</t>
    </r>
    <r>
      <rPr>
        <sz val="12"/>
        <color theme="1"/>
        <rFont val="Calibri"/>
        <family val="2"/>
      </rPr>
      <t>M3</t>
    </r>
    <r>
      <rPr>
        <sz val="12"/>
        <color theme="1"/>
        <rFont val="新細明體"/>
        <family val="1"/>
        <charset val="136"/>
      </rPr>
      <t>、</t>
    </r>
    <r>
      <rPr>
        <sz val="12"/>
        <color theme="1"/>
        <rFont val="Calibri"/>
        <family val="2"/>
      </rPr>
      <t>M10</t>
    </r>
    <r>
      <rPr>
        <sz val="12"/>
        <color theme="1"/>
        <rFont val="新細明體"/>
        <family val="1"/>
        <charset val="136"/>
      </rPr>
      <t>、</t>
    </r>
    <r>
      <rPr>
        <sz val="12"/>
        <color theme="1"/>
        <rFont val="Calibri"/>
        <family val="2"/>
      </rPr>
      <t>M11)</t>
    </r>
  </si>
  <si>
    <t>M; Unknown</t>
  </si>
  <si>
    <r>
      <rPr>
        <sz val="12"/>
        <color theme="1"/>
        <rFont val="新細明體"/>
        <family val="1"/>
        <charset val="136"/>
      </rPr>
      <t>王鬷家族墓地</t>
    </r>
  </si>
  <si>
    <r>
      <rPr>
        <sz val="12"/>
        <color theme="1"/>
        <rFont val="新細明體"/>
        <family val="1"/>
        <charset val="136"/>
      </rPr>
      <t>方形石墓誌並蓋「大宋故王府君墓誌銘」</t>
    </r>
    <r>
      <rPr>
        <sz val="12"/>
        <color theme="1"/>
        <rFont val="Calibri"/>
        <family val="2"/>
      </rPr>
      <t>1(M1)</t>
    </r>
  </si>
  <si>
    <r>
      <rPr>
        <sz val="12"/>
        <color theme="1"/>
        <rFont val="新細明體"/>
        <family val="1"/>
        <charset val="136"/>
      </rPr>
      <t>贈秘書少監</t>
    </r>
    <r>
      <rPr>
        <sz val="12"/>
        <color theme="1"/>
        <rFont val="Calibri"/>
        <family val="2"/>
      </rPr>
      <t>(</t>
    </r>
    <r>
      <rPr>
        <sz val="12"/>
        <color theme="1"/>
        <rFont val="新細明體"/>
        <family val="1"/>
        <charset val="136"/>
      </rPr>
      <t>王璘</t>
    </r>
    <r>
      <rPr>
        <sz val="12"/>
        <color theme="1"/>
        <rFont val="Calibri"/>
        <family val="2"/>
      </rPr>
      <t>)</t>
    </r>
  </si>
  <si>
    <r>
      <rPr>
        <sz val="12"/>
        <color theme="1"/>
        <rFont val="新細明體"/>
        <family val="1"/>
        <charset val="136"/>
      </rPr>
      <t>河北省文物研究所、臨城縣文物保管所，《北宋臨城王氏家族墓誌》，北京：文物出版社，</t>
    </r>
    <r>
      <rPr>
        <sz val="12"/>
        <color theme="1"/>
        <rFont val="Calibri"/>
        <family val="2"/>
      </rPr>
      <t>2009</t>
    </r>
    <r>
      <rPr>
        <sz val="12"/>
        <color theme="1"/>
        <rFont val="新細明體"/>
        <family val="1"/>
        <charset val="136"/>
      </rPr>
      <t>。</t>
    </r>
  </si>
  <si>
    <r>
      <rPr>
        <sz val="12"/>
        <color theme="1"/>
        <rFont val="新細明體"/>
        <family val="1"/>
        <charset val="136"/>
      </rPr>
      <t>河北省內丘縣張家溝村</t>
    </r>
    <r>
      <rPr>
        <sz val="12"/>
        <color theme="1"/>
        <rFont val="Calibri"/>
        <family val="2"/>
      </rPr>
      <t>M4</t>
    </r>
    <r>
      <rPr>
        <sz val="12"/>
        <color theme="1"/>
        <rFont val="新細明體"/>
        <family val="1"/>
        <charset val="136"/>
      </rPr>
      <t>、</t>
    </r>
    <r>
      <rPr>
        <sz val="12"/>
        <color theme="1"/>
        <rFont val="Calibri"/>
        <family val="2"/>
      </rPr>
      <t>M6</t>
    </r>
  </si>
  <si>
    <r>
      <rPr>
        <sz val="12"/>
        <color theme="1"/>
        <rFont val="新細明體"/>
        <family val="1"/>
        <charset val="136"/>
      </rPr>
      <t>葬於政和元年九月二十四日</t>
    </r>
    <r>
      <rPr>
        <sz val="12"/>
        <color theme="1"/>
        <rFont val="Calibri"/>
        <family val="2"/>
      </rPr>
      <t>(M6</t>
    </r>
    <r>
      <rPr>
        <sz val="12"/>
        <color theme="1"/>
        <rFont val="新細明體"/>
        <family val="1"/>
        <charset val="136"/>
      </rPr>
      <t>，王蘧</t>
    </r>
    <r>
      <rPr>
        <sz val="12"/>
        <color theme="1"/>
        <rFont val="Calibri"/>
        <family val="2"/>
      </rPr>
      <t>)</t>
    </r>
    <r>
      <rPr>
        <sz val="12"/>
        <color theme="1"/>
        <rFont val="新細明體"/>
        <family val="1"/>
        <charset val="136"/>
      </rPr>
      <t>、葬於元祐三年十一月十八日</t>
    </r>
    <r>
      <rPr>
        <sz val="12"/>
        <color theme="1"/>
        <rFont val="Calibri"/>
        <family val="2"/>
      </rPr>
      <t>(M6</t>
    </r>
    <r>
      <rPr>
        <sz val="12"/>
        <color theme="1"/>
        <rFont val="新細明體"/>
        <family val="1"/>
        <charset val="136"/>
      </rPr>
      <t>，向氏</t>
    </r>
    <r>
      <rPr>
        <sz val="12"/>
        <color theme="1"/>
        <rFont val="Calibri"/>
        <family val="2"/>
      </rPr>
      <t>)</t>
    </r>
    <r>
      <rPr>
        <sz val="12"/>
        <color theme="1"/>
        <rFont val="新細明體"/>
        <family val="1"/>
        <charset val="136"/>
      </rPr>
      <t>、葬於政和元年九月二十四日</t>
    </r>
    <r>
      <rPr>
        <sz val="12"/>
        <color theme="1"/>
        <rFont val="Calibri"/>
        <family val="2"/>
      </rPr>
      <t>(M6</t>
    </r>
    <r>
      <rPr>
        <sz val="12"/>
        <color theme="1"/>
        <rFont val="新細明體"/>
        <family val="1"/>
        <charset val="136"/>
      </rPr>
      <t>，張氏</t>
    </r>
    <r>
      <rPr>
        <sz val="12"/>
        <color theme="1"/>
        <rFont val="Calibri"/>
        <family val="2"/>
      </rPr>
      <t>)</t>
    </r>
    <r>
      <rPr>
        <sz val="12"/>
        <color theme="1"/>
        <rFont val="新細明體"/>
        <family val="1"/>
        <charset val="136"/>
      </rPr>
      <t>、北宋</t>
    </r>
    <r>
      <rPr>
        <sz val="12"/>
        <color theme="1"/>
        <rFont val="Calibri"/>
        <family val="2"/>
      </rPr>
      <t>(M4)</t>
    </r>
  </si>
  <si>
    <t>1088; 1111</t>
  </si>
  <si>
    <r>
      <rPr>
        <sz val="12"/>
        <color theme="1"/>
        <rFont val="新細明體"/>
        <family val="1"/>
        <charset val="136"/>
      </rPr>
      <t>王蘧</t>
    </r>
    <r>
      <rPr>
        <sz val="12"/>
        <color theme="1"/>
        <rFont val="Calibri"/>
        <family val="2"/>
      </rPr>
      <t>(M6)</t>
    </r>
    <r>
      <rPr>
        <sz val="12"/>
        <color theme="1"/>
        <rFont val="新細明體"/>
        <family val="1"/>
        <charset val="136"/>
      </rPr>
      <t>、向氏</t>
    </r>
    <r>
      <rPr>
        <sz val="12"/>
        <color theme="1"/>
        <rFont val="Calibri"/>
        <family val="2"/>
      </rPr>
      <t>(M6)</t>
    </r>
    <r>
      <rPr>
        <sz val="12"/>
        <color theme="1"/>
        <rFont val="新細明體"/>
        <family val="1"/>
        <charset val="136"/>
      </rPr>
      <t>、張氏</t>
    </r>
    <r>
      <rPr>
        <sz val="12"/>
        <color theme="1"/>
        <rFont val="Calibri"/>
        <family val="2"/>
      </rPr>
      <t>(M6)</t>
    </r>
    <r>
      <rPr>
        <sz val="12"/>
        <color theme="1"/>
        <rFont val="新細明體"/>
        <family val="1"/>
        <charset val="136"/>
      </rPr>
      <t>、不明</t>
    </r>
    <r>
      <rPr>
        <sz val="12"/>
        <color theme="1"/>
        <rFont val="Calibri"/>
        <family val="2"/>
      </rPr>
      <t>(M4)</t>
    </r>
  </si>
  <si>
    <r>
      <t>1037-1110.10.7(74</t>
    </r>
    <r>
      <rPr>
        <sz val="12"/>
        <color theme="1"/>
        <rFont val="新細明體"/>
        <family val="1"/>
        <charset val="136"/>
      </rPr>
      <t>，王蘧</t>
    </r>
    <r>
      <rPr>
        <sz val="12"/>
        <color theme="1"/>
        <rFont val="Calibri"/>
        <family val="2"/>
      </rPr>
      <t>)</t>
    </r>
    <r>
      <rPr>
        <sz val="12"/>
        <color theme="1"/>
        <rFont val="新細明體"/>
        <family val="1"/>
        <charset val="136"/>
      </rPr>
      <t>、</t>
    </r>
    <r>
      <rPr>
        <sz val="12"/>
        <color theme="1"/>
        <rFont val="Calibri"/>
        <family val="2"/>
      </rPr>
      <t>1038-1079.4.16(42</t>
    </r>
    <r>
      <rPr>
        <sz val="12"/>
        <color theme="1"/>
        <rFont val="新細明體"/>
        <family val="1"/>
        <charset val="136"/>
      </rPr>
      <t>，向氏</t>
    </r>
    <r>
      <rPr>
        <sz val="12"/>
        <color theme="1"/>
        <rFont val="Calibri"/>
        <family val="2"/>
      </rPr>
      <t>)</t>
    </r>
    <r>
      <rPr>
        <sz val="12"/>
        <color theme="1"/>
        <rFont val="新細明體"/>
        <family val="1"/>
        <charset val="136"/>
      </rPr>
      <t>、</t>
    </r>
    <r>
      <rPr>
        <sz val="12"/>
        <color theme="1"/>
        <rFont val="Calibri"/>
        <family val="2"/>
      </rPr>
      <t>1063-11047.6(42</t>
    </r>
    <r>
      <rPr>
        <sz val="12"/>
        <color theme="1"/>
        <rFont val="新細明體"/>
        <family val="1"/>
        <charset val="136"/>
      </rPr>
      <t>，張氏</t>
    </r>
    <r>
      <rPr>
        <sz val="12"/>
        <color theme="1"/>
        <rFont val="Calibri"/>
        <family val="2"/>
      </rPr>
      <t>)</t>
    </r>
  </si>
  <si>
    <t>Joint Burial; Unknown</t>
  </si>
  <si>
    <r>
      <rPr>
        <sz val="12"/>
        <color theme="1"/>
        <rFont val="新細明體"/>
        <family val="1"/>
        <charset val="136"/>
      </rPr>
      <t>石墓誌並蓋「宋故中奉大夫太原王公墓銘」</t>
    </r>
    <r>
      <rPr>
        <sz val="12"/>
        <color theme="1"/>
        <rFont val="Calibri"/>
        <family val="2"/>
      </rPr>
      <t>1(M6)</t>
    </r>
    <r>
      <rPr>
        <sz val="12"/>
        <color theme="1"/>
        <rFont val="新細明體"/>
        <family val="1"/>
        <charset val="136"/>
      </rPr>
      <t>、石墓誌並蓋「宋齊安郡主向氏墓銘」</t>
    </r>
    <r>
      <rPr>
        <sz val="12"/>
        <color theme="1"/>
        <rFont val="Calibri"/>
        <family val="2"/>
      </rPr>
      <t>1(M6)</t>
    </r>
    <r>
      <rPr>
        <sz val="12"/>
        <color theme="1"/>
        <rFont val="新細明體"/>
        <family val="1"/>
        <charset val="136"/>
      </rPr>
      <t>、石墓誌並蓋「宋建安郡主張氏墓銘」</t>
    </r>
    <r>
      <rPr>
        <sz val="12"/>
        <color theme="1"/>
        <rFont val="Calibri"/>
        <family val="2"/>
      </rPr>
      <t>1(M6)</t>
    </r>
  </si>
  <si>
    <r>
      <rPr>
        <sz val="12"/>
        <color theme="1"/>
        <rFont val="新細明體"/>
        <family val="1"/>
        <charset val="136"/>
      </rPr>
      <t>中奉大夫提舉杭州洞霄宮上柱國臨城開縣國伯食邑九百戶賜紫金魚袋</t>
    </r>
    <r>
      <rPr>
        <sz val="12"/>
        <color theme="1"/>
        <rFont val="Calibri"/>
        <family val="2"/>
      </rPr>
      <t>(</t>
    </r>
    <r>
      <rPr>
        <sz val="12"/>
        <color theme="1"/>
        <rFont val="新細明體"/>
        <family val="1"/>
        <charset val="136"/>
      </rPr>
      <t>王蘧</t>
    </r>
    <r>
      <rPr>
        <sz val="12"/>
        <color theme="1"/>
        <rFont val="Calibri"/>
        <family val="2"/>
      </rPr>
      <t>)</t>
    </r>
    <r>
      <rPr>
        <sz val="12"/>
        <color theme="1"/>
        <rFont val="新細明體"/>
        <family val="1"/>
        <charset val="136"/>
      </rPr>
      <t>、齊安郡主</t>
    </r>
    <r>
      <rPr>
        <sz val="12"/>
        <color theme="1"/>
        <rFont val="Calibri"/>
        <family val="2"/>
      </rPr>
      <t>(</t>
    </r>
    <r>
      <rPr>
        <sz val="12"/>
        <color theme="1"/>
        <rFont val="新細明體"/>
        <family val="1"/>
        <charset val="136"/>
      </rPr>
      <t>向氏</t>
    </r>
    <r>
      <rPr>
        <sz val="12"/>
        <color theme="1"/>
        <rFont val="Calibri"/>
        <family val="2"/>
      </rPr>
      <t>)</t>
    </r>
    <r>
      <rPr>
        <sz val="12"/>
        <color theme="1"/>
        <rFont val="新細明體"/>
        <family val="1"/>
        <charset val="136"/>
      </rPr>
      <t>、建安郡主</t>
    </r>
    <r>
      <rPr>
        <sz val="12"/>
        <color theme="1"/>
        <rFont val="Calibri"/>
        <family val="2"/>
      </rPr>
      <t>(</t>
    </r>
    <r>
      <rPr>
        <sz val="12"/>
        <color theme="1"/>
        <rFont val="新細明體"/>
        <family val="1"/>
        <charset val="136"/>
      </rPr>
      <t>張氏</t>
    </r>
    <r>
      <rPr>
        <sz val="12"/>
        <color theme="1"/>
        <rFont val="Calibri"/>
        <family val="2"/>
      </rPr>
      <t>)</t>
    </r>
  </si>
  <si>
    <r>
      <rPr>
        <sz val="12"/>
        <color theme="1"/>
        <rFont val="新細明體"/>
        <family val="1"/>
        <charset val="136"/>
      </rPr>
      <t>河北省內丘縣張家溝村</t>
    </r>
    <r>
      <rPr>
        <sz val="12"/>
        <color theme="1"/>
        <rFont val="Calibri"/>
        <family val="2"/>
      </rPr>
      <t>M2</t>
    </r>
    <r>
      <rPr>
        <sz val="12"/>
        <color theme="1"/>
        <rFont val="新細明體"/>
        <family val="1"/>
        <charset val="136"/>
      </rPr>
      <t>、</t>
    </r>
    <r>
      <rPr>
        <sz val="12"/>
        <color theme="1"/>
        <rFont val="Calibri"/>
        <family val="2"/>
      </rPr>
      <t>M5</t>
    </r>
  </si>
  <si>
    <r>
      <rPr>
        <sz val="12"/>
        <color theme="1"/>
        <rFont val="新細明體"/>
        <family val="1"/>
        <charset val="136"/>
      </rPr>
      <t>葬於康定二年</t>
    </r>
    <r>
      <rPr>
        <sz val="12"/>
        <color theme="1"/>
        <rFont val="Calibri"/>
        <family val="2"/>
      </rPr>
      <t>(</t>
    </r>
    <r>
      <rPr>
        <sz val="12"/>
        <color theme="1"/>
        <rFont val="新細明體"/>
        <family val="1"/>
        <charset val="136"/>
      </rPr>
      <t>慶曆元年</t>
    </r>
    <r>
      <rPr>
        <sz val="12"/>
        <color theme="1"/>
        <rFont val="Calibri"/>
        <family val="2"/>
      </rPr>
      <t>)</t>
    </r>
    <r>
      <rPr>
        <sz val="12"/>
        <color theme="1"/>
        <rFont val="新細明體"/>
        <family val="1"/>
        <charset val="136"/>
      </rPr>
      <t>十一月二十六日</t>
    </r>
    <r>
      <rPr>
        <sz val="12"/>
        <color theme="1"/>
        <rFont val="Calibri"/>
        <family val="2"/>
      </rPr>
      <t>(M2</t>
    </r>
    <r>
      <rPr>
        <sz val="12"/>
        <color theme="1"/>
        <rFont val="新細明體"/>
        <family val="1"/>
        <charset val="136"/>
      </rPr>
      <t>，王鬷</t>
    </r>
    <r>
      <rPr>
        <sz val="12"/>
        <color theme="1"/>
        <rFont val="Calibri"/>
        <family val="2"/>
      </rPr>
      <t>)</t>
    </r>
    <r>
      <rPr>
        <sz val="12"/>
        <color theme="1"/>
        <rFont val="新細明體"/>
        <family val="1"/>
        <charset val="136"/>
      </rPr>
      <t>、葬於慶曆七年</t>
    </r>
    <r>
      <rPr>
        <sz val="12"/>
        <color theme="1"/>
        <rFont val="Calibri"/>
        <family val="2"/>
      </rPr>
      <t>(M2</t>
    </r>
    <r>
      <rPr>
        <sz val="12"/>
        <color theme="1"/>
        <rFont val="新細明體"/>
        <family val="1"/>
        <charset val="136"/>
      </rPr>
      <t>，宋氏</t>
    </r>
    <r>
      <rPr>
        <sz val="12"/>
        <color theme="1"/>
        <rFont val="Calibri"/>
        <family val="2"/>
      </rPr>
      <t>)</t>
    </r>
    <r>
      <rPr>
        <sz val="12"/>
        <color theme="1"/>
        <rFont val="新細明體"/>
        <family val="1"/>
        <charset val="136"/>
      </rPr>
      <t>、葬於崇寧三年四月二十七日</t>
    </r>
    <r>
      <rPr>
        <sz val="12"/>
        <color theme="1"/>
        <rFont val="Calibri"/>
        <family val="2"/>
      </rPr>
      <t>(M5</t>
    </r>
    <r>
      <rPr>
        <sz val="12"/>
        <color theme="1"/>
        <rFont val="新細明體"/>
        <family val="1"/>
        <charset val="136"/>
      </rPr>
      <t>，王遹</t>
    </r>
    <r>
      <rPr>
        <sz val="12"/>
        <color theme="1"/>
        <rFont val="Calibri"/>
        <family val="2"/>
      </rPr>
      <t>)</t>
    </r>
    <r>
      <rPr>
        <sz val="12"/>
        <color theme="1"/>
        <rFont val="新細明體"/>
        <family val="1"/>
        <charset val="136"/>
      </rPr>
      <t>、葬於政和元年九月二十四日</t>
    </r>
    <r>
      <rPr>
        <sz val="12"/>
        <color theme="1"/>
        <rFont val="Calibri"/>
        <family val="2"/>
      </rPr>
      <t>(M5</t>
    </r>
    <r>
      <rPr>
        <sz val="12"/>
        <color theme="1"/>
        <rFont val="新細明體"/>
        <family val="1"/>
        <charset val="136"/>
      </rPr>
      <t>，江氏</t>
    </r>
    <r>
      <rPr>
        <sz val="12"/>
        <color theme="1"/>
        <rFont val="Calibri"/>
        <family val="2"/>
      </rPr>
      <t>)</t>
    </r>
  </si>
  <si>
    <t>1041; 1047; 1111; 1104</t>
  </si>
  <si>
    <r>
      <rPr>
        <sz val="12"/>
        <color theme="1"/>
        <rFont val="新細明體"/>
        <family val="1"/>
        <charset val="136"/>
      </rPr>
      <t>王鬷</t>
    </r>
    <r>
      <rPr>
        <sz val="12"/>
        <color theme="1"/>
        <rFont val="Calibri"/>
        <family val="2"/>
      </rPr>
      <t>(M2)</t>
    </r>
    <r>
      <rPr>
        <sz val="12"/>
        <color theme="1"/>
        <rFont val="新細明體"/>
        <family val="1"/>
        <charset val="136"/>
      </rPr>
      <t>、宋氏</t>
    </r>
    <r>
      <rPr>
        <sz val="12"/>
        <color theme="1"/>
        <rFont val="Calibri"/>
        <family val="2"/>
      </rPr>
      <t>(M2)</t>
    </r>
    <r>
      <rPr>
        <sz val="12"/>
        <color theme="1"/>
        <rFont val="新細明體"/>
        <family val="1"/>
        <charset val="136"/>
      </rPr>
      <t>、王遹</t>
    </r>
    <r>
      <rPr>
        <sz val="12"/>
        <color theme="1"/>
        <rFont val="Calibri"/>
        <family val="2"/>
      </rPr>
      <t>(M5)</t>
    </r>
    <r>
      <rPr>
        <sz val="12"/>
        <color theme="1"/>
        <rFont val="新細明體"/>
        <family val="1"/>
        <charset val="136"/>
      </rPr>
      <t>、江氏</t>
    </r>
    <r>
      <rPr>
        <sz val="12"/>
        <color theme="1"/>
        <rFont val="Calibri"/>
        <family val="2"/>
      </rPr>
      <t>(M5)</t>
    </r>
  </si>
  <si>
    <r>
      <t>978-1041.3.18(64</t>
    </r>
    <r>
      <rPr>
        <sz val="12"/>
        <color theme="1"/>
        <rFont val="新細明體"/>
        <family val="1"/>
        <charset val="136"/>
      </rPr>
      <t>，王鬷</t>
    </r>
    <r>
      <rPr>
        <sz val="12"/>
        <color theme="1"/>
        <rFont val="Calibri"/>
        <family val="2"/>
      </rPr>
      <t>)</t>
    </r>
    <r>
      <rPr>
        <sz val="12"/>
        <color theme="1"/>
        <rFont val="新細明體"/>
        <family val="1"/>
        <charset val="136"/>
      </rPr>
      <t>、</t>
    </r>
    <r>
      <rPr>
        <sz val="12"/>
        <color theme="1"/>
        <rFont val="Calibri"/>
        <family val="2"/>
      </rPr>
      <t>992-1047(56</t>
    </r>
    <r>
      <rPr>
        <sz val="12"/>
        <color theme="1"/>
        <rFont val="新細明體"/>
        <family val="1"/>
        <charset val="136"/>
      </rPr>
      <t>，宋氏</t>
    </r>
    <r>
      <rPr>
        <sz val="12"/>
        <color theme="1"/>
        <rFont val="Calibri"/>
        <family val="2"/>
      </rPr>
      <t>)</t>
    </r>
    <r>
      <rPr>
        <sz val="12"/>
        <color theme="1"/>
        <rFont val="新細明體"/>
        <family val="1"/>
        <charset val="136"/>
      </rPr>
      <t>、</t>
    </r>
    <r>
      <rPr>
        <sz val="12"/>
        <color theme="1"/>
        <rFont val="Calibri"/>
        <family val="2"/>
      </rPr>
      <t>1056-1104.2.16(48</t>
    </r>
    <r>
      <rPr>
        <sz val="12"/>
        <color theme="1"/>
        <rFont val="新細明體"/>
        <family val="1"/>
        <charset val="136"/>
      </rPr>
      <t>，王遹</t>
    </r>
    <r>
      <rPr>
        <sz val="12"/>
        <color theme="1"/>
        <rFont val="Calibri"/>
        <family val="2"/>
      </rPr>
      <t>)</t>
    </r>
    <r>
      <rPr>
        <sz val="12"/>
        <color theme="1"/>
        <rFont val="新細明體"/>
        <family val="1"/>
        <charset val="136"/>
      </rPr>
      <t>、</t>
    </r>
    <r>
      <rPr>
        <sz val="12"/>
        <color theme="1"/>
        <rFont val="Calibri"/>
        <family val="2"/>
      </rPr>
      <t>1069-1105.7.8(37</t>
    </r>
    <r>
      <rPr>
        <sz val="12"/>
        <color theme="1"/>
        <rFont val="新細明體"/>
        <family val="1"/>
        <charset val="136"/>
      </rPr>
      <t>，江氏</t>
    </r>
    <r>
      <rPr>
        <sz val="12"/>
        <color theme="1"/>
        <rFont val="Calibri"/>
        <family val="2"/>
      </rPr>
      <t>)</t>
    </r>
  </si>
  <si>
    <r>
      <rPr>
        <sz val="12"/>
        <color theme="1"/>
        <rFont val="新細明體"/>
        <family val="1"/>
        <charset val="136"/>
      </rPr>
      <t>石墓誌並蓋「宋故贈戶部尚書諡忠穆太原王公墓銘」</t>
    </r>
    <r>
      <rPr>
        <sz val="12"/>
        <color theme="1"/>
        <rFont val="Calibri"/>
        <family val="2"/>
      </rPr>
      <t>1(</t>
    </r>
    <r>
      <rPr>
        <sz val="12"/>
        <color theme="1"/>
        <rFont val="新細明體"/>
        <family val="1"/>
        <charset val="136"/>
      </rPr>
      <t>誌蓋四周刻四神及卷雲，</t>
    </r>
    <r>
      <rPr>
        <sz val="12"/>
        <color theme="1"/>
        <rFont val="Calibri"/>
        <family val="2"/>
      </rPr>
      <t>M2)</t>
    </r>
    <r>
      <rPr>
        <sz val="12"/>
        <color theme="1"/>
        <rFont val="新細明體"/>
        <family val="1"/>
        <charset val="136"/>
      </rPr>
      <t>、石墓誌「宋故安康郡太夫人宋氏墓誌銘并序」</t>
    </r>
    <r>
      <rPr>
        <sz val="12"/>
        <color theme="1"/>
        <rFont val="Calibri"/>
        <family val="2"/>
      </rPr>
      <t>1(M2)</t>
    </r>
    <r>
      <rPr>
        <sz val="12"/>
        <color theme="1"/>
        <rFont val="新細明體"/>
        <family val="1"/>
        <charset val="136"/>
      </rPr>
      <t>、石墓誌並蓋「宋奉議郎王君墓誌銘」</t>
    </r>
    <r>
      <rPr>
        <sz val="12"/>
        <color theme="1"/>
        <rFont val="Calibri"/>
        <family val="2"/>
      </rPr>
      <t>1(M5)</t>
    </r>
    <r>
      <rPr>
        <sz val="12"/>
        <color theme="1"/>
        <rFont val="新細明體"/>
        <family val="1"/>
        <charset val="136"/>
      </rPr>
      <t>、石墓誌並蓋「宋蓬萊縣君江氏墓銘」</t>
    </r>
    <r>
      <rPr>
        <sz val="12"/>
        <color theme="1"/>
        <rFont val="Calibri"/>
        <family val="2"/>
      </rPr>
      <t>1(M5)</t>
    </r>
  </si>
  <si>
    <r>
      <rPr>
        <sz val="12"/>
        <color theme="1"/>
        <rFont val="新細明體"/>
        <family val="1"/>
        <charset val="136"/>
      </rPr>
      <t>金紫光祿大夫行尚書工部侍郎知河南府兼西京留守司畿內勸農使上柱國太原郡開國侯食邑一千三百戶食實封四百戶贈戶部尚書</t>
    </r>
    <r>
      <rPr>
        <sz val="12"/>
        <color theme="1"/>
        <rFont val="Calibri"/>
        <family val="2"/>
      </rPr>
      <t>(</t>
    </r>
    <r>
      <rPr>
        <sz val="12"/>
        <color theme="1"/>
        <rFont val="新細明體"/>
        <family val="1"/>
        <charset val="136"/>
      </rPr>
      <t>王鬷</t>
    </r>
    <r>
      <rPr>
        <sz val="12"/>
        <color theme="1"/>
        <rFont val="Calibri"/>
        <family val="2"/>
      </rPr>
      <t>)</t>
    </r>
    <r>
      <rPr>
        <sz val="12"/>
        <color theme="1"/>
        <rFont val="新細明體"/>
        <family val="1"/>
        <charset val="136"/>
      </rPr>
      <t>、安康郡夫人</t>
    </r>
    <r>
      <rPr>
        <sz val="12"/>
        <color theme="1"/>
        <rFont val="Calibri"/>
        <family val="2"/>
      </rPr>
      <t>(</t>
    </r>
    <r>
      <rPr>
        <sz val="12"/>
        <color theme="1"/>
        <rFont val="新細明體"/>
        <family val="1"/>
        <charset val="136"/>
      </rPr>
      <t>宋氏</t>
    </r>
    <r>
      <rPr>
        <sz val="12"/>
        <color theme="1"/>
        <rFont val="Calibri"/>
        <family val="2"/>
      </rPr>
      <t>)</t>
    </r>
    <r>
      <rPr>
        <sz val="12"/>
        <color theme="1"/>
        <rFont val="新細明體"/>
        <family val="1"/>
        <charset val="136"/>
      </rPr>
      <t>、奉議郎</t>
    </r>
    <r>
      <rPr>
        <sz val="12"/>
        <color theme="1"/>
        <rFont val="Calibri"/>
        <family val="2"/>
      </rPr>
      <t>(</t>
    </r>
    <r>
      <rPr>
        <sz val="12"/>
        <color theme="1"/>
        <rFont val="新細明體"/>
        <family val="1"/>
        <charset val="136"/>
      </rPr>
      <t>王遹</t>
    </r>
    <r>
      <rPr>
        <sz val="12"/>
        <color theme="1"/>
        <rFont val="Calibri"/>
        <family val="2"/>
      </rPr>
      <t>)</t>
    </r>
    <r>
      <rPr>
        <sz val="12"/>
        <color theme="1"/>
        <rFont val="新細明體"/>
        <family val="1"/>
        <charset val="136"/>
      </rPr>
      <t>、蓬萊縣君</t>
    </r>
    <r>
      <rPr>
        <sz val="12"/>
        <color theme="1"/>
        <rFont val="Calibri"/>
        <family val="2"/>
      </rPr>
      <t>(</t>
    </r>
    <r>
      <rPr>
        <sz val="12"/>
        <color theme="1"/>
        <rFont val="新細明體"/>
        <family val="1"/>
        <charset val="136"/>
      </rPr>
      <t>江氏</t>
    </r>
    <r>
      <rPr>
        <sz val="12"/>
        <color theme="1"/>
        <rFont val="Calibri"/>
        <family val="2"/>
      </rPr>
      <t>)</t>
    </r>
  </si>
  <si>
    <r>
      <rPr>
        <sz val="12"/>
        <color theme="1"/>
        <rFont val="新細明體"/>
        <family val="1"/>
        <charset val="136"/>
      </rPr>
      <t>河北省內丘縣張家溝村</t>
    </r>
    <r>
      <rPr>
        <sz val="12"/>
        <color theme="1"/>
        <rFont val="Calibri"/>
        <family val="2"/>
      </rPr>
      <t>M7</t>
    </r>
    <r>
      <rPr>
        <sz val="12"/>
        <color theme="1"/>
        <rFont val="新細明體"/>
        <family val="1"/>
        <charset val="136"/>
      </rPr>
      <t>、</t>
    </r>
    <r>
      <rPr>
        <sz val="12"/>
        <color theme="1"/>
        <rFont val="Calibri"/>
        <family val="2"/>
      </rPr>
      <t>M8</t>
    </r>
    <r>
      <rPr>
        <sz val="12"/>
        <color theme="1"/>
        <rFont val="新細明體"/>
        <family val="1"/>
        <charset val="136"/>
      </rPr>
      <t>、</t>
    </r>
    <r>
      <rPr>
        <sz val="12"/>
        <color theme="1"/>
        <rFont val="Calibri"/>
        <family val="2"/>
      </rPr>
      <t>M9</t>
    </r>
  </si>
  <si>
    <r>
      <rPr>
        <sz val="12"/>
        <color theme="1"/>
        <rFont val="新細明體"/>
        <family val="1"/>
        <charset val="136"/>
      </rPr>
      <t>葬於政和元年九月二十四日</t>
    </r>
    <r>
      <rPr>
        <sz val="12"/>
        <color theme="1"/>
        <rFont val="Calibri"/>
        <family val="2"/>
      </rPr>
      <t>(</t>
    </r>
    <r>
      <rPr>
        <sz val="12"/>
        <color theme="1"/>
        <rFont val="新細明體"/>
        <family val="1"/>
        <charset val="136"/>
      </rPr>
      <t>王康</t>
    </r>
    <r>
      <rPr>
        <sz val="12"/>
        <color theme="1"/>
        <rFont val="Calibri"/>
        <family val="2"/>
      </rPr>
      <t>)</t>
    </r>
  </si>
  <si>
    <r>
      <rPr>
        <sz val="12"/>
        <color theme="1"/>
        <rFont val="新細明體"/>
        <family val="1"/>
        <charset val="136"/>
      </rPr>
      <t>王康</t>
    </r>
  </si>
  <si>
    <r>
      <t>1086-1110.7.20(25</t>
    </r>
    <r>
      <rPr>
        <sz val="12"/>
        <color theme="1"/>
        <rFont val="新細明體"/>
        <family val="1"/>
        <charset val="136"/>
      </rPr>
      <t>，王康</t>
    </r>
    <r>
      <rPr>
        <sz val="12"/>
        <color theme="1"/>
        <rFont val="Calibri"/>
        <family val="2"/>
      </rPr>
      <t>)</t>
    </r>
  </si>
  <si>
    <r>
      <rPr>
        <sz val="12"/>
        <color theme="1"/>
        <rFont val="新細明體"/>
        <family val="1"/>
        <charset val="136"/>
      </rPr>
      <t>石墓誌「宋故將侍郎蘇州崑縣尉王君墓誌銘并序」</t>
    </r>
    <r>
      <rPr>
        <sz val="12"/>
        <color theme="1"/>
        <rFont val="Calibri"/>
        <family val="2"/>
      </rPr>
      <t>1</t>
    </r>
  </si>
  <si>
    <r>
      <rPr>
        <sz val="12"/>
        <color theme="1"/>
        <rFont val="新細明體"/>
        <family val="1"/>
        <charset val="136"/>
      </rPr>
      <t>將侍郎蘇州崑縣尉</t>
    </r>
  </si>
  <si>
    <r>
      <rPr>
        <sz val="12"/>
        <color theme="1"/>
        <rFont val="新細明體"/>
        <family val="1"/>
        <charset val="136"/>
      </rPr>
      <t>四川省成都市青龍鄉海濱村四川省工業貿易學校</t>
    </r>
    <r>
      <rPr>
        <sz val="12"/>
        <color theme="1"/>
        <rFont val="Calibri"/>
        <family val="2"/>
      </rPr>
      <t>M1</t>
    </r>
  </si>
  <si>
    <r>
      <rPr>
        <sz val="12"/>
        <color theme="1"/>
        <rFont val="新細明體"/>
        <family val="1"/>
        <charset val="136"/>
      </rPr>
      <t>葬於元符二年十月十一日</t>
    </r>
  </si>
  <si>
    <r>
      <rPr>
        <sz val="12"/>
        <color theme="1"/>
        <rFont val="新細明體"/>
        <family val="1"/>
        <charset val="136"/>
      </rPr>
      <t>張氏</t>
    </r>
  </si>
  <si>
    <t>1050-1098(49)</t>
  </si>
  <si>
    <r>
      <rPr>
        <sz val="12"/>
        <color theme="1"/>
        <rFont val="新細明體"/>
        <family val="1"/>
        <charset val="136"/>
      </rPr>
      <t>劉起</t>
    </r>
    <r>
      <rPr>
        <sz val="12"/>
        <color theme="1"/>
        <rFont val="Calibri"/>
        <family val="2"/>
      </rPr>
      <t>(</t>
    </r>
    <r>
      <rPr>
        <sz val="12"/>
        <color theme="1"/>
        <rFont val="新細明體"/>
        <family val="1"/>
        <charset val="136"/>
      </rPr>
      <t>夫，</t>
    </r>
    <r>
      <rPr>
        <sz val="12"/>
        <color theme="1"/>
        <rFont val="Calibri"/>
        <family val="2"/>
      </rPr>
      <t>T7319)</t>
    </r>
    <r>
      <rPr>
        <sz val="12"/>
        <color theme="1"/>
        <rFont val="新細明體"/>
        <family val="1"/>
        <charset val="136"/>
      </rPr>
      <t>、劉觀</t>
    </r>
    <r>
      <rPr>
        <sz val="12"/>
        <color theme="1"/>
        <rFont val="Calibri"/>
        <family val="2"/>
      </rPr>
      <t>(</t>
    </r>
    <r>
      <rPr>
        <sz val="12"/>
        <color theme="1"/>
        <rFont val="新細明體"/>
        <family val="1"/>
        <charset val="136"/>
      </rPr>
      <t>夫父，</t>
    </r>
    <r>
      <rPr>
        <sz val="12"/>
        <color theme="1"/>
        <rFont val="Calibri"/>
        <family val="2"/>
      </rPr>
      <t>T7321)</t>
    </r>
  </si>
  <si>
    <r>
      <rPr>
        <sz val="12"/>
        <color theme="1"/>
        <rFont val="新細明體"/>
        <family val="1"/>
        <charset val="136"/>
      </rPr>
      <t>紅砂石墓誌「先夫人歸祔誌」</t>
    </r>
    <r>
      <rPr>
        <sz val="12"/>
        <color theme="1"/>
        <rFont val="Calibri"/>
        <family val="2"/>
      </rPr>
      <t>1</t>
    </r>
  </si>
  <si>
    <r>
      <rPr>
        <sz val="12"/>
        <color theme="1"/>
        <rFont val="新細明體"/>
        <family val="1"/>
        <charset val="136"/>
      </rPr>
      <t>夫劉起為士人</t>
    </r>
  </si>
  <si>
    <r>
      <t>guifuzhi</t>
    </r>
    <r>
      <rPr>
        <sz val="12"/>
        <color theme="1"/>
        <rFont val="新細明體"/>
        <family val="1"/>
        <charset val="136"/>
      </rPr>
      <t>歸袝誌</t>
    </r>
  </si>
  <si>
    <r>
      <rPr>
        <sz val="12"/>
        <color theme="1"/>
        <rFont val="新細明體"/>
        <family val="1"/>
        <charset val="136"/>
      </rPr>
      <t>成都市文物考古研究所，〈成都市青龍鄉海濱村墓葬發掘簡報〉，收入《四川考古發現</t>
    </r>
    <r>
      <rPr>
        <sz val="12"/>
        <color theme="1"/>
        <rFont val="Calibri"/>
        <family val="2"/>
      </rPr>
      <t>2003</t>
    </r>
    <r>
      <rPr>
        <sz val="12"/>
        <color theme="1"/>
        <rFont val="新細明體"/>
        <family val="1"/>
        <charset val="136"/>
      </rPr>
      <t>》，北京：文物出版社，</t>
    </r>
    <r>
      <rPr>
        <sz val="12"/>
        <color theme="1"/>
        <rFont val="Calibri"/>
        <family val="2"/>
      </rPr>
      <t>2005</t>
    </r>
    <r>
      <rPr>
        <sz val="12"/>
        <color theme="1"/>
        <rFont val="新細明體"/>
        <family val="1"/>
        <charset val="136"/>
      </rPr>
      <t>，頁</t>
    </r>
    <r>
      <rPr>
        <sz val="12"/>
        <color theme="1"/>
        <rFont val="Calibri"/>
        <family val="2"/>
      </rPr>
      <t>266-307</t>
    </r>
    <r>
      <rPr>
        <sz val="12"/>
        <color theme="1"/>
        <rFont val="新細明體"/>
        <family val="1"/>
        <charset val="136"/>
      </rPr>
      <t>。</t>
    </r>
  </si>
  <si>
    <r>
      <rPr>
        <sz val="12"/>
        <color theme="1"/>
        <rFont val="新細明體"/>
        <family val="1"/>
        <charset val="136"/>
      </rPr>
      <t>四川省成都市青龍鄉海濱村四川省工業貿易學校</t>
    </r>
    <r>
      <rPr>
        <sz val="12"/>
        <color theme="1"/>
        <rFont val="Calibri"/>
        <family val="2"/>
      </rPr>
      <t>M5</t>
    </r>
  </si>
  <si>
    <r>
      <rPr>
        <sz val="12"/>
        <color theme="1"/>
        <rFont val="新細明體"/>
        <family val="1"/>
        <charset val="136"/>
      </rPr>
      <t>葬於紹聖元年十月十七日</t>
    </r>
  </si>
  <si>
    <r>
      <rPr>
        <sz val="12"/>
        <color theme="1"/>
        <rFont val="新細明體"/>
        <family val="1"/>
        <charset val="136"/>
      </rPr>
      <t>劉起</t>
    </r>
  </si>
  <si>
    <t>1051-1089(39)</t>
  </si>
  <si>
    <r>
      <rPr>
        <sz val="12"/>
        <color theme="1"/>
        <rFont val="新細明體"/>
        <family val="1"/>
        <charset val="136"/>
      </rPr>
      <t>張氏</t>
    </r>
    <r>
      <rPr>
        <sz val="12"/>
        <color theme="1"/>
        <rFont val="Calibri"/>
        <family val="2"/>
      </rPr>
      <t>(</t>
    </r>
    <r>
      <rPr>
        <sz val="12"/>
        <color theme="1"/>
        <rFont val="新細明體"/>
        <family val="1"/>
        <charset val="136"/>
      </rPr>
      <t>妻，</t>
    </r>
    <r>
      <rPr>
        <sz val="12"/>
        <color theme="1"/>
        <rFont val="Calibri"/>
        <family val="2"/>
      </rPr>
      <t>T7315)</t>
    </r>
    <r>
      <rPr>
        <sz val="12"/>
        <color theme="1"/>
        <rFont val="新細明體"/>
        <family val="1"/>
        <charset val="136"/>
      </rPr>
      <t>、劉觀</t>
    </r>
    <r>
      <rPr>
        <sz val="12"/>
        <color theme="1"/>
        <rFont val="Calibri"/>
        <family val="2"/>
      </rPr>
      <t>(</t>
    </r>
    <r>
      <rPr>
        <sz val="12"/>
        <color theme="1"/>
        <rFont val="新細明體"/>
        <family val="1"/>
        <charset val="136"/>
      </rPr>
      <t>父，</t>
    </r>
    <r>
      <rPr>
        <sz val="12"/>
        <color theme="1"/>
        <rFont val="Calibri"/>
        <family val="2"/>
      </rPr>
      <t>T7321)</t>
    </r>
  </si>
  <si>
    <r>
      <rPr>
        <sz val="12"/>
        <color theme="1"/>
        <rFont val="新細明體"/>
        <family val="1"/>
        <charset val="136"/>
      </rPr>
      <t>紅砂石墓誌「宋故中山府君墓銘」</t>
    </r>
    <r>
      <rPr>
        <sz val="12"/>
        <color theme="1"/>
        <rFont val="Calibri"/>
        <family val="2"/>
      </rPr>
      <t>1</t>
    </r>
    <r>
      <rPr>
        <sz val="12"/>
        <color theme="1"/>
        <rFont val="新細明體"/>
        <family val="1"/>
        <charset val="136"/>
      </rPr>
      <t>、紅砂石買地券「□□□□元年歲次甲戌十月己巳十七日</t>
    </r>
    <r>
      <rPr>
        <sz val="12"/>
        <color theme="1"/>
        <rFont val="Calibri"/>
        <family val="2"/>
      </rPr>
      <t>......</t>
    </r>
    <r>
      <rPr>
        <sz val="12"/>
        <color theme="1"/>
        <rFont val="新細明體"/>
        <family val="1"/>
        <charset val="136"/>
      </rPr>
      <t>」</t>
    </r>
    <r>
      <rPr>
        <sz val="12"/>
        <color theme="1"/>
        <rFont val="Calibri"/>
        <family val="2"/>
      </rPr>
      <t>1</t>
    </r>
  </si>
  <si>
    <r>
      <rPr>
        <sz val="12"/>
        <color theme="1"/>
        <rFont val="新細明體"/>
        <family val="1"/>
        <charset val="136"/>
      </rPr>
      <t>四川省成都市青龍鄉海濱村四川省工業貿易學校</t>
    </r>
    <r>
      <rPr>
        <sz val="12"/>
        <color theme="1"/>
        <rFont val="Calibri"/>
        <family val="2"/>
      </rPr>
      <t>M4</t>
    </r>
  </si>
  <si>
    <r>
      <rPr>
        <sz val="12"/>
        <color theme="1"/>
        <rFont val="新細明體"/>
        <family val="1"/>
        <charset val="136"/>
      </rPr>
      <t>葬於元豐五年，遷葬於紹聖二年二月</t>
    </r>
  </si>
  <si>
    <t>1082; 1095</t>
  </si>
  <si>
    <r>
      <rPr>
        <sz val="12"/>
        <color theme="1"/>
        <rFont val="新細明體"/>
        <family val="1"/>
        <charset val="136"/>
      </rPr>
      <t>劉觀</t>
    </r>
  </si>
  <si>
    <t>1027-1079(53)</t>
  </si>
  <si>
    <r>
      <rPr>
        <sz val="12"/>
        <color theme="1"/>
        <rFont val="新細明體"/>
        <family val="1"/>
        <charset val="136"/>
      </rPr>
      <t>劉起</t>
    </r>
    <r>
      <rPr>
        <sz val="12"/>
        <color theme="1"/>
        <rFont val="Calibri"/>
        <family val="2"/>
      </rPr>
      <t>(</t>
    </r>
    <r>
      <rPr>
        <sz val="12"/>
        <color theme="1"/>
        <rFont val="新細明體"/>
        <family val="1"/>
        <charset val="136"/>
      </rPr>
      <t>子，</t>
    </r>
    <r>
      <rPr>
        <sz val="12"/>
        <color theme="1"/>
        <rFont val="Calibri"/>
        <family val="2"/>
      </rPr>
      <t>T7319)</t>
    </r>
    <r>
      <rPr>
        <sz val="12"/>
        <color theme="1"/>
        <rFont val="新細明體"/>
        <family val="1"/>
        <charset val="136"/>
      </rPr>
      <t>、張氏</t>
    </r>
    <r>
      <rPr>
        <sz val="12"/>
        <color theme="1"/>
        <rFont val="Calibri"/>
        <family val="2"/>
      </rPr>
      <t>(</t>
    </r>
    <r>
      <rPr>
        <sz val="12"/>
        <color theme="1"/>
        <rFont val="新細明體"/>
        <family val="1"/>
        <charset val="136"/>
      </rPr>
      <t>兒媳，</t>
    </r>
    <r>
      <rPr>
        <sz val="12"/>
        <color theme="1"/>
        <rFont val="Calibri"/>
        <family val="2"/>
      </rPr>
      <t>T7315)</t>
    </r>
  </si>
  <si>
    <r>
      <rPr>
        <sz val="12"/>
        <color theme="1"/>
        <rFont val="新細明體"/>
        <family val="1"/>
        <charset val="136"/>
      </rPr>
      <t>紅砂石墓誌「宋故中山劉府君墓誌」</t>
    </r>
    <r>
      <rPr>
        <sz val="12"/>
        <color theme="1"/>
        <rFont val="Calibri"/>
        <family val="2"/>
      </rPr>
      <t>1</t>
    </r>
    <r>
      <rPr>
        <sz val="12"/>
        <color theme="1"/>
        <rFont val="新細明體"/>
        <family val="1"/>
        <charset val="136"/>
      </rPr>
      <t>、紅砂石地券「</t>
    </r>
    <r>
      <rPr>
        <sz val="12"/>
        <color theme="1"/>
        <rFont val="Calibri"/>
        <family val="2"/>
      </rPr>
      <t>......</t>
    </r>
    <r>
      <rPr>
        <sz val="12"/>
        <color theme="1"/>
        <rFont val="新細明體"/>
        <family val="1"/>
        <charset val="136"/>
      </rPr>
      <t>日甲申改葬劉</t>
    </r>
    <r>
      <rPr>
        <sz val="12"/>
        <color theme="1"/>
        <rFont val="Calibri"/>
        <family val="2"/>
      </rPr>
      <t>.......</t>
    </r>
    <r>
      <rPr>
        <sz val="12"/>
        <color theme="1"/>
        <rFont val="新細明體"/>
        <family val="1"/>
        <charset val="136"/>
      </rPr>
      <t>」</t>
    </r>
    <r>
      <rPr>
        <sz val="12"/>
        <color theme="1"/>
        <rFont val="Calibri"/>
        <family val="2"/>
      </rPr>
      <t>1</t>
    </r>
  </si>
  <si>
    <r>
      <rPr>
        <sz val="12"/>
        <color theme="1"/>
        <rFont val="新細明體"/>
        <family val="1"/>
        <charset val="136"/>
      </rPr>
      <t>江蘇省鎮江市登雲山</t>
    </r>
    <r>
      <rPr>
        <sz val="12"/>
        <color theme="1"/>
        <rFont val="Calibri"/>
        <family val="2"/>
      </rPr>
      <t>M1</t>
    </r>
  </si>
  <si>
    <r>
      <rPr>
        <sz val="12"/>
        <color theme="1"/>
        <rFont val="新細明體"/>
        <family val="1"/>
        <charset val="136"/>
      </rPr>
      <t>方某</t>
    </r>
  </si>
  <si>
    <r>
      <rPr>
        <sz val="12"/>
        <color theme="1"/>
        <rFont val="新細明體"/>
        <family val="1"/>
        <charset val="136"/>
      </rPr>
      <t>石墓誌並蓋「宋尚書□部員外郎方公墓銘」</t>
    </r>
    <r>
      <rPr>
        <sz val="12"/>
        <color theme="1"/>
        <rFont val="Calibri"/>
        <family val="2"/>
      </rPr>
      <t>1(</t>
    </r>
    <r>
      <rPr>
        <sz val="12"/>
        <color theme="1"/>
        <rFont val="新細明體"/>
        <family val="1"/>
        <charset val="136"/>
      </rPr>
      <t>墓室西壁</t>
    </r>
    <r>
      <rPr>
        <sz val="12"/>
        <color theme="1"/>
        <rFont val="Calibri"/>
        <family val="2"/>
      </rPr>
      <t>)(</t>
    </r>
    <r>
      <rPr>
        <sz val="12"/>
        <color theme="1"/>
        <rFont val="新細明體"/>
        <family val="1"/>
        <charset val="136"/>
      </rPr>
      <t>墓誌銘腐蝕嚴重</t>
    </r>
    <r>
      <rPr>
        <sz val="12"/>
        <color theme="1"/>
        <rFont val="Calibri"/>
        <family val="2"/>
      </rPr>
      <t>)</t>
    </r>
  </si>
  <si>
    <r>
      <rPr>
        <sz val="12"/>
        <color theme="1"/>
        <rFont val="新細明體"/>
        <family val="1"/>
        <charset val="136"/>
      </rPr>
      <t>尚書□部員外郎</t>
    </r>
  </si>
  <si>
    <r>
      <rPr>
        <sz val="12"/>
        <color theme="1"/>
        <rFont val="新細明體"/>
        <family val="1"/>
        <charset val="136"/>
      </rPr>
      <t>鎮江市博物館，〈鎮江宋墓〉，收入《文物資料叢刊》，第</t>
    </r>
    <r>
      <rPr>
        <sz val="12"/>
        <color theme="1"/>
        <rFont val="Calibri"/>
        <family val="2"/>
      </rPr>
      <t>10</t>
    </r>
    <r>
      <rPr>
        <sz val="12"/>
        <color theme="1"/>
        <rFont val="新細明體"/>
        <family val="1"/>
        <charset val="136"/>
      </rPr>
      <t>期。北京：文物出版社，</t>
    </r>
    <r>
      <rPr>
        <sz val="12"/>
        <color theme="1"/>
        <rFont val="Calibri"/>
        <family val="2"/>
      </rPr>
      <t>1987</t>
    </r>
    <r>
      <rPr>
        <sz val="12"/>
        <color theme="1"/>
        <rFont val="新細明體"/>
        <family val="1"/>
        <charset val="136"/>
      </rPr>
      <t>，頁</t>
    </r>
    <r>
      <rPr>
        <sz val="12"/>
        <color theme="1"/>
        <rFont val="Calibri"/>
        <family val="2"/>
      </rPr>
      <t>162-170</t>
    </r>
    <r>
      <rPr>
        <sz val="12"/>
        <color theme="1"/>
        <rFont val="新細明體"/>
        <family val="1"/>
        <charset val="136"/>
      </rPr>
      <t>。</t>
    </r>
  </si>
  <si>
    <r>
      <rPr>
        <sz val="12"/>
        <color theme="1"/>
        <rFont val="新細明體"/>
        <family val="1"/>
        <charset val="136"/>
      </rPr>
      <t>江蘇省南京市清涼山</t>
    </r>
  </si>
  <si>
    <r>
      <rPr>
        <sz val="12"/>
        <color theme="1"/>
        <rFont val="新細明體"/>
        <family val="1"/>
        <charset val="136"/>
      </rPr>
      <t>葬於元祐四年三月十三日</t>
    </r>
  </si>
  <si>
    <r>
      <rPr>
        <sz val="12"/>
        <color theme="1"/>
        <rFont val="新細明體"/>
        <family val="1"/>
        <charset val="136"/>
      </rPr>
      <t>段縫</t>
    </r>
  </si>
  <si>
    <t>1015-1088.11.9(74)</t>
  </si>
  <si>
    <r>
      <rPr>
        <sz val="12"/>
        <color theme="1"/>
        <rFont val="新細明體"/>
        <family val="1"/>
        <charset val="136"/>
      </rPr>
      <t>石墓誌「宋故朝散大夫管勾江寧府崇禧觀上輕車都尉賜紫金魚袋段公墓誌銘」</t>
    </r>
    <r>
      <rPr>
        <sz val="12"/>
        <color theme="1"/>
        <rFont val="Calibri"/>
        <family val="2"/>
      </rPr>
      <t>1</t>
    </r>
  </si>
  <si>
    <r>
      <rPr>
        <sz val="12"/>
        <color theme="1"/>
        <rFont val="新細明體"/>
        <family val="1"/>
        <charset val="136"/>
      </rPr>
      <t>散朝大夫管勾江寧府崇禧觀上輕車都尉賜紫金魚袋</t>
    </r>
  </si>
  <si>
    <r>
      <rPr>
        <sz val="12"/>
        <color theme="1"/>
        <rFont val="新細明體"/>
        <family val="1"/>
        <charset val="136"/>
      </rPr>
      <t>蘆婷婷，〈新見北宋《段縫墓誌》考釋〉，《中國國家博物館館刊》，</t>
    </r>
    <r>
      <rPr>
        <sz val="12"/>
        <color theme="1"/>
        <rFont val="Calibri"/>
        <family val="2"/>
      </rPr>
      <t>2021</t>
    </r>
    <r>
      <rPr>
        <sz val="12"/>
        <color theme="1"/>
        <rFont val="新細明體"/>
        <family val="1"/>
        <charset val="136"/>
      </rPr>
      <t>年</t>
    </r>
    <r>
      <rPr>
        <sz val="12"/>
        <color theme="1"/>
        <rFont val="Calibri"/>
        <family val="2"/>
      </rPr>
      <t>10</t>
    </r>
    <r>
      <rPr>
        <sz val="12"/>
        <color theme="1"/>
        <rFont val="新細明體"/>
        <family val="1"/>
        <charset val="136"/>
      </rPr>
      <t>期，頁</t>
    </r>
    <r>
      <rPr>
        <sz val="12"/>
        <color theme="1"/>
        <rFont val="Calibri"/>
        <family val="2"/>
      </rPr>
      <t>72-84</t>
    </r>
    <r>
      <rPr>
        <sz val="12"/>
        <color theme="1"/>
        <rFont val="新細明體"/>
        <family val="1"/>
        <charset val="136"/>
      </rPr>
      <t>。</t>
    </r>
  </si>
  <si>
    <r>
      <rPr>
        <sz val="12"/>
        <color theme="1"/>
        <rFont val="新細明體"/>
        <family val="1"/>
        <charset val="136"/>
      </rPr>
      <t>河南省洛陽市北海資村</t>
    </r>
  </si>
  <si>
    <r>
      <rPr>
        <sz val="12"/>
        <color theme="1"/>
        <rFont val="新細明體"/>
        <family val="1"/>
        <charset val="136"/>
      </rPr>
      <t>葬於熙寧五年十二月十日</t>
    </r>
    <r>
      <rPr>
        <sz val="12"/>
        <color theme="1"/>
        <rFont val="Calibri"/>
        <family val="2"/>
      </rPr>
      <t>(</t>
    </r>
    <r>
      <rPr>
        <sz val="12"/>
        <color theme="1"/>
        <rFont val="新細明體"/>
        <family val="1"/>
        <charset val="136"/>
      </rPr>
      <t>黃氏</t>
    </r>
    <r>
      <rPr>
        <sz val="12"/>
        <color theme="1"/>
        <rFont val="Calibri"/>
        <family val="2"/>
      </rPr>
      <t>)</t>
    </r>
    <r>
      <rPr>
        <sz val="12"/>
        <color theme="1"/>
        <rFont val="新細明體"/>
        <family val="1"/>
        <charset val="136"/>
      </rPr>
      <t>、葬於元豐七年二月十五日</t>
    </r>
    <r>
      <rPr>
        <sz val="12"/>
        <color theme="1"/>
        <rFont val="Calibri"/>
        <family val="2"/>
      </rPr>
      <t>(</t>
    </r>
    <r>
      <rPr>
        <sz val="12"/>
        <color theme="1"/>
        <rFont val="新細明體"/>
        <family val="1"/>
        <charset val="136"/>
      </rPr>
      <t>祖無擇</t>
    </r>
    <r>
      <rPr>
        <sz val="12"/>
        <color theme="1"/>
        <rFont val="Calibri"/>
        <family val="2"/>
      </rPr>
      <t>)</t>
    </r>
  </si>
  <si>
    <t>1073; 1084</t>
  </si>
  <si>
    <r>
      <rPr>
        <sz val="12"/>
        <color theme="1"/>
        <rFont val="新細明體"/>
        <family val="1"/>
        <charset val="136"/>
      </rPr>
      <t>祖無擇、黃氏</t>
    </r>
  </si>
  <si>
    <r>
      <t>1011-1084.2.23(74)</t>
    </r>
    <r>
      <rPr>
        <sz val="12"/>
        <color theme="1"/>
        <rFont val="新細明體"/>
        <family val="1"/>
        <charset val="136"/>
      </rPr>
      <t>、</t>
    </r>
    <r>
      <rPr>
        <sz val="12"/>
        <color theme="1"/>
        <rFont val="Calibri"/>
        <family val="2"/>
      </rPr>
      <t>1013-1059(47)</t>
    </r>
  </si>
  <si>
    <r>
      <rPr>
        <sz val="12"/>
        <color theme="1"/>
        <rFont val="新細明體"/>
        <family val="1"/>
        <charset val="136"/>
      </rPr>
      <t>石墓誌「宋故中大夫充集賢院學士知信陽軍兼管內勸農使柱國鄴郡開國公食邑三千三百戶食實封四百戶賜紫金魚袋祖公墓誌銘并序」</t>
    </r>
    <r>
      <rPr>
        <sz val="12"/>
        <color theme="1"/>
        <rFont val="Calibri"/>
        <family val="2"/>
      </rPr>
      <t>1</t>
    </r>
    <r>
      <rPr>
        <sz val="12"/>
        <color theme="1"/>
        <rFont val="新細明體"/>
        <family val="1"/>
        <charset val="136"/>
      </rPr>
      <t>、石墓誌並蓋「宋仁和縣君黃氏墓誌」</t>
    </r>
    <r>
      <rPr>
        <sz val="12"/>
        <color theme="1"/>
        <rFont val="Calibri"/>
        <family val="2"/>
      </rPr>
      <t>1</t>
    </r>
  </si>
  <si>
    <r>
      <rPr>
        <sz val="12"/>
        <color theme="1"/>
        <rFont val="新細明體"/>
        <family val="1"/>
        <charset val="136"/>
      </rPr>
      <t>中大夫充集賢院學士知信陽軍兼管內勸農使柱國鄴郡開國公、仁和縣君</t>
    </r>
  </si>
  <si>
    <r>
      <rPr>
        <sz val="12"/>
        <color theme="1"/>
        <rFont val="新細明體"/>
        <family val="1"/>
        <charset val="136"/>
      </rPr>
      <t>扈曉霞、鄭衛、趙振華，〈北宋官員文士祖無擇生平仕履疏證（上）</t>
    </r>
    <r>
      <rPr>
        <sz val="12"/>
        <color theme="1"/>
        <rFont val="Calibri"/>
        <family val="2"/>
      </rPr>
      <t>——</t>
    </r>
    <r>
      <rPr>
        <sz val="12"/>
        <color theme="1"/>
        <rFont val="新細明體"/>
        <family val="1"/>
        <charset val="136"/>
      </rPr>
      <t>以《祖無擇墓志》和妻《黃氏墓志》為中心〉，《洛陽考古》，</t>
    </r>
    <r>
      <rPr>
        <sz val="12"/>
        <color theme="1"/>
        <rFont val="Calibri"/>
        <family val="2"/>
      </rPr>
      <t>2016</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81-89</t>
    </r>
    <r>
      <rPr>
        <sz val="12"/>
        <color theme="1"/>
        <rFont val="新細明體"/>
        <family val="1"/>
        <charset val="136"/>
      </rPr>
      <t>。</t>
    </r>
    <r>
      <rPr>
        <sz val="12"/>
        <color theme="1"/>
        <rFont val="Calibri"/>
        <family val="2"/>
      </rPr>
      <t xml:space="preserve">; </t>
    </r>
    <r>
      <rPr>
        <sz val="12"/>
        <color theme="1"/>
        <rFont val="新細明體"/>
        <family val="1"/>
        <charset val="136"/>
      </rPr>
      <t>扈曉霞、鄭衛、趙振華，〈北宋官員文士祖無擇生平仕履疏證（下）</t>
    </r>
    <r>
      <rPr>
        <sz val="12"/>
        <color theme="1"/>
        <rFont val="Calibri"/>
        <family val="2"/>
      </rPr>
      <t>——</t>
    </r>
    <r>
      <rPr>
        <sz val="12"/>
        <color theme="1"/>
        <rFont val="新細明體"/>
        <family val="1"/>
        <charset val="136"/>
      </rPr>
      <t>以《祖無擇墓志》和妻《黃氏墓志》為中心〉，《洛陽考古》，</t>
    </r>
    <r>
      <rPr>
        <sz val="12"/>
        <color theme="1"/>
        <rFont val="Calibri"/>
        <family val="2"/>
      </rPr>
      <t>2017</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80-88</t>
    </r>
    <r>
      <rPr>
        <sz val="12"/>
        <color theme="1"/>
        <rFont val="新細明體"/>
        <family val="1"/>
        <charset val="136"/>
      </rPr>
      <t>。</t>
    </r>
  </si>
  <si>
    <r>
      <rPr>
        <sz val="12"/>
        <color theme="1"/>
        <rFont val="新細明體"/>
        <family val="1"/>
        <charset val="136"/>
      </rPr>
      <t>山東省濟南市長清崮雲湖</t>
    </r>
    <r>
      <rPr>
        <sz val="12"/>
        <color theme="1"/>
        <rFont val="Calibri"/>
        <family val="2"/>
      </rPr>
      <t>M2</t>
    </r>
  </si>
  <si>
    <r>
      <rPr>
        <sz val="12"/>
        <color theme="1"/>
        <rFont val="新細明體"/>
        <family val="1"/>
        <charset val="136"/>
      </rPr>
      <t>政和元年七月</t>
    </r>
  </si>
  <si>
    <r>
      <rPr>
        <sz val="12"/>
        <color theme="1"/>
        <rFont val="新細明體"/>
        <family val="1"/>
        <charset val="136"/>
      </rPr>
      <t>宋挺</t>
    </r>
    <r>
      <rPr>
        <sz val="12"/>
        <color theme="1"/>
        <rFont val="Calibri"/>
        <family val="2"/>
      </rPr>
      <t>(</t>
    </r>
    <r>
      <rPr>
        <sz val="12"/>
        <color theme="1"/>
        <rFont val="新細明體"/>
        <family val="1"/>
        <charset val="136"/>
      </rPr>
      <t>南室</t>
    </r>
    <r>
      <rPr>
        <sz val="12"/>
        <color theme="1"/>
        <rFont val="Calibri"/>
        <family val="2"/>
      </rPr>
      <t>)</t>
    </r>
    <r>
      <rPr>
        <sz val="12"/>
        <color theme="1"/>
        <rFont val="新細明體"/>
        <family val="1"/>
        <charset val="136"/>
      </rPr>
      <t>、宋挺妻</t>
    </r>
    <r>
      <rPr>
        <sz val="12"/>
        <color theme="1"/>
        <rFont val="Calibri"/>
        <family val="2"/>
      </rPr>
      <t>(</t>
    </r>
    <r>
      <rPr>
        <sz val="12"/>
        <color theme="1"/>
        <rFont val="新細明體"/>
        <family val="1"/>
        <charset val="136"/>
      </rPr>
      <t>北室</t>
    </r>
    <r>
      <rPr>
        <sz val="12"/>
        <color theme="1"/>
        <rFont val="Calibri"/>
        <family val="2"/>
      </rPr>
      <t>)</t>
    </r>
  </si>
  <si>
    <r>
      <t>1066-1111.3.20(46?</t>
    </r>
    <r>
      <rPr>
        <sz val="12"/>
        <color theme="1"/>
        <rFont val="新細明體"/>
        <family val="1"/>
        <charset val="136"/>
      </rPr>
      <t>，宋挺</t>
    </r>
    <r>
      <rPr>
        <sz val="12"/>
        <color theme="1"/>
        <rFont val="Calibri"/>
        <family val="2"/>
      </rPr>
      <t>)</t>
    </r>
    <r>
      <rPr>
        <sz val="12"/>
        <color theme="1"/>
        <rFont val="新細明體"/>
        <family val="1"/>
        <charset val="136"/>
      </rPr>
      <t>、不明</t>
    </r>
  </si>
  <si>
    <r>
      <rPr>
        <sz val="12"/>
        <color theme="1"/>
        <rFont val="新細明體"/>
        <family val="1"/>
        <charset val="136"/>
      </rPr>
      <t>宋炤、吳氏</t>
    </r>
    <r>
      <rPr>
        <sz val="12"/>
        <color theme="1"/>
        <rFont val="Calibri"/>
        <family val="2"/>
      </rPr>
      <t>(</t>
    </r>
    <r>
      <rPr>
        <sz val="12"/>
        <color theme="1"/>
        <rFont val="新細明體"/>
        <family val="1"/>
        <charset val="136"/>
      </rPr>
      <t>父母，</t>
    </r>
    <r>
      <rPr>
        <sz val="12"/>
        <color theme="1"/>
        <rFont val="Calibri"/>
        <family val="2"/>
      </rPr>
      <t>T7461)</t>
    </r>
    <r>
      <rPr>
        <sz val="12"/>
        <color theme="1"/>
        <rFont val="新細明體"/>
        <family val="1"/>
        <charset val="136"/>
      </rPr>
      <t>、宋氏家族墓地</t>
    </r>
  </si>
  <si>
    <r>
      <rPr>
        <sz val="12"/>
        <color theme="1"/>
        <rFont val="新細明體"/>
        <family val="1"/>
        <charset val="136"/>
      </rPr>
      <t>方形青石墓誌並蓋「宋將士郎宋參軍墓誌銘、宋故將仕郎宋公墓誌銘」</t>
    </r>
    <r>
      <rPr>
        <sz val="12"/>
        <color theme="1"/>
        <rFont val="Calibri"/>
        <family val="2"/>
      </rPr>
      <t>1</t>
    </r>
  </si>
  <si>
    <r>
      <rPr>
        <sz val="12"/>
        <color theme="1"/>
        <rFont val="新細明體"/>
        <family val="1"/>
        <charset val="136"/>
      </rPr>
      <t>將士郎宋參軍</t>
    </r>
  </si>
  <si>
    <r>
      <rPr>
        <sz val="12"/>
        <color theme="1"/>
        <rFont val="新細明體"/>
        <family val="1"/>
        <charset val="136"/>
      </rPr>
      <t>濟南市考古研究所，〈山東濟南長清崮雲湖宋墓發掘簡報〉，《文物》，</t>
    </r>
    <r>
      <rPr>
        <sz val="12"/>
        <color theme="1"/>
        <rFont val="Calibri"/>
        <family val="2"/>
      </rPr>
      <t>2016</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21-39</t>
    </r>
    <r>
      <rPr>
        <sz val="12"/>
        <color theme="1"/>
        <rFont val="新細明體"/>
        <family val="1"/>
        <charset val="136"/>
      </rPr>
      <t>。</t>
    </r>
  </si>
  <si>
    <r>
      <rPr>
        <sz val="12"/>
        <color theme="1"/>
        <rFont val="新細明體"/>
        <family val="1"/>
        <charset val="136"/>
      </rPr>
      <t>山東省濟南市長清崮雲湖</t>
    </r>
    <r>
      <rPr>
        <sz val="12"/>
        <color theme="1"/>
        <rFont val="Calibri"/>
        <family val="2"/>
      </rPr>
      <t>M3</t>
    </r>
  </si>
  <si>
    <r>
      <rPr>
        <sz val="12"/>
        <color theme="1"/>
        <rFont val="新細明體"/>
        <family val="1"/>
        <charset val="136"/>
      </rPr>
      <t>葬於大觀元年八月十九日</t>
    </r>
  </si>
  <si>
    <r>
      <rPr>
        <sz val="12"/>
        <color theme="1"/>
        <rFont val="新細明體"/>
        <family val="1"/>
        <charset val="136"/>
      </rPr>
      <t>宋炤、吳氏</t>
    </r>
  </si>
  <si>
    <r>
      <t>1049-1107.3.11(59</t>
    </r>
    <r>
      <rPr>
        <sz val="12"/>
        <color theme="1"/>
        <rFont val="新細明體"/>
        <family val="1"/>
        <charset val="136"/>
      </rPr>
      <t>，宋炤</t>
    </r>
    <r>
      <rPr>
        <sz val="12"/>
        <color theme="1"/>
        <rFont val="Calibri"/>
        <family val="2"/>
      </rPr>
      <t>)</t>
    </r>
    <r>
      <rPr>
        <sz val="12"/>
        <color theme="1"/>
        <rFont val="新細明體"/>
        <family val="1"/>
        <charset val="136"/>
      </rPr>
      <t>、</t>
    </r>
    <r>
      <rPr>
        <sz val="12"/>
        <color theme="1"/>
        <rFont val="Calibri"/>
        <family val="2"/>
      </rPr>
      <t>?-1070(</t>
    </r>
    <r>
      <rPr>
        <sz val="12"/>
        <color theme="1"/>
        <rFont val="新細明體"/>
        <family val="1"/>
        <charset val="136"/>
      </rPr>
      <t>吳氏</t>
    </r>
    <r>
      <rPr>
        <sz val="12"/>
        <color theme="1"/>
        <rFont val="Calibri"/>
        <family val="2"/>
      </rPr>
      <t>)</t>
    </r>
  </si>
  <si>
    <r>
      <rPr>
        <sz val="12"/>
        <color theme="1"/>
        <rFont val="新細明體"/>
        <family val="1"/>
        <charset val="136"/>
      </rPr>
      <t>宋挺</t>
    </r>
    <r>
      <rPr>
        <sz val="12"/>
        <color theme="1"/>
        <rFont val="Calibri"/>
        <family val="2"/>
      </rPr>
      <t>(</t>
    </r>
    <r>
      <rPr>
        <sz val="12"/>
        <color theme="1"/>
        <rFont val="新細明體"/>
        <family val="1"/>
        <charset val="136"/>
      </rPr>
      <t>子，</t>
    </r>
    <r>
      <rPr>
        <sz val="12"/>
        <color theme="1"/>
        <rFont val="Calibri"/>
        <family val="2"/>
      </rPr>
      <t>T7460)</t>
    </r>
    <r>
      <rPr>
        <sz val="12"/>
        <color theme="1"/>
        <rFont val="新細明體"/>
        <family val="1"/>
        <charset val="136"/>
      </rPr>
      <t>、宋氏家族墓地</t>
    </r>
  </si>
  <si>
    <r>
      <rPr>
        <sz val="12"/>
        <color theme="1"/>
        <rFont val="新細明體"/>
        <family val="1"/>
        <charset val="136"/>
      </rPr>
      <t>方形青石墓誌並蓋「助教宋明叔墓</t>
    </r>
    <r>
      <rPr>
        <sz val="12"/>
        <color theme="1"/>
        <rFont val="Calibri"/>
        <family val="2"/>
      </rPr>
      <t>/</t>
    </r>
    <r>
      <rPr>
        <sz val="12"/>
        <color theme="1"/>
        <rFont val="新細明體"/>
        <family val="1"/>
        <charset val="136"/>
      </rPr>
      <t>炎宋故助教宋明叔墓誌銘」</t>
    </r>
    <r>
      <rPr>
        <sz val="12"/>
        <color theme="1"/>
        <rFont val="Calibri"/>
        <family val="2"/>
      </rPr>
      <t>1</t>
    </r>
  </si>
  <si>
    <r>
      <rPr>
        <sz val="12"/>
        <color theme="1"/>
        <rFont val="新細明體"/>
        <family val="1"/>
        <charset val="136"/>
      </rPr>
      <t>助教</t>
    </r>
  </si>
  <si>
    <r>
      <rPr>
        <sz val="12"/>
        <color theme="1"/>
        <rFont val="新細明體"/>
        <family val="1"/>
        <charset val="136"/>
      </rPr>
      <t>浙江省麗水市縉雲縣城五雲街道寺後建房工地</t>
    </r>
  </si>
  <si>
    <r>
      <rPr>
        <sz val="12"/>
        <color theme="1"/>
        <rFont val="新細明體"/>
        <family val="1"/>
        <charset val="136"/>
      </rPr>
      <t>改葬於元祐二年</t>
    </r>
  </si>
  <si>
    <r>
      <rPr>
        <sz val="12"/>
        <color theme="1"/>
        <rFont val="新細明體"/>
        <family val="1"/>
        <charset val="136"/>
      </rPr>
      <t>周氏</t>
    </r>
  </si>
  <si>
    <t>1024-1052(29)</t>
  </si>
  <si>
    <r>
      <rPr>
        <sz val="12"/>
        <color theme="1"/>
        <rFont val="新細明體"/>
        <family val="1"/>
        <charset val="136"/>
      </rPr>
      <t>石墓誌「宋贈縉雲縣君周氏墓誌銘」</t>
    </r>
    <r>
      <rPr>
        <sz val="12"/>
        <color theme="1"/>
        <rFont val="Calibri"/>
        <family val="2"/>
      </rPr>
      <t>1</t>
    </r>
  </si>
  <si>
    <r>
      <rPr>
        <sz val="12"/>
        <color theme="1"/>
        <rFont val="新細明體"/>
        <family val="1"/>
        <charset val="136"/>
      </rPr>
      <t>贈縉雲縣君</t>
    </r>
  </si>
  <si>
    <r>
      <rPr>
        <sz val="12"/>
        <color theme="1"/>
        <rFont val="新細明體"/>
        <family val="1"/>
        <charset val="136"/>
      </rPr>
      <t>鄭嘉勵、梁曉華，《麗水宋元墓誌集錄》，杭州：浙江古籍出版社，</t>
    </r>
    <r>
      <rPr>
        <sz val="12"/>
        <color theme="1"/>
        <rFont val="Calibri"/>
        <family val="2"/>
      </rPr>
      <t>2013</t>
    </r>
    <r>
      <rPr>
        <sz val="12"/>
        <color theme="1"/>
        <rFont val="新細明體"/>
        <family val="1"/>
        <charset val="136"/>
      </rPr>
      <t>。</t>
    </r>
    <r>
      <rPr>
        <sz val="12"/>
        <color theme="1"/>
        <rFont val="Calibri"/>
        <family val="2"/>
      </rPr>
      <t xml:space="preserve">; </t>
    </r>
    <r>
      <rPr>
        <sz val="12"/>
        <color theme="1"/>
        <rFont val="新細明體"/>
        <family val="1"/>
        <charset val="136"/>
      </rPr>
      <t>浙江省文物考古研究所，〈縉雲縣北宋皇祐四年</t>
    </r>
    <r>
      <rPr>
        <sz val="12"/>
        <color theme="1"/>
        <rFont val="Calibri"/>
        <family val="2"/>
      </rPr>
      <t>(1052</t>
    </r>
    <r>
      <rPr>
        <sz val="12"/>
        <color theme="1"/>
        <rFont val="新細明體"/>
        <family val="1"/>
        <charset val="136"/>
      </rPr>
      <t>年</t>
    </r>
    <r>
      <rPr>
        <sz val="12"/>
        <color theme="1"/>
        <rFont val="Calibri"/>
        <family val="2"/>
      </rPr>
      <t>)</t>
    </r>
    <r>
      <rPr>
        <sz val="12"/>
        <color theme="1"/>
        <rFont val="新細明體"/>
        <family val="1"/>
        <charset val="136"/>
      </rPr>
      <t>周氏墓〉，收入《浙江紀年墓與紀年瓷・麗水卷》，北京：文物出版社，</t>
    </r>
    <r>
      <rPr>
        <sz val="12"/>
        <color theme="1"/>
        <rFont val="Calibri"/>
        <family val="2"/>
      </rPr>
      <t>2019</t>
    </r>
    <r>
      <rPr>
        <sz val="12"/>
        <color theme="1"/>
        <rFont val="新細明體"/>
        <family val="1"/>
        <charset val="136"/>
      </rPr>
      <t>，頁</t>
    </r>
    <r>
      <rPr>
        <sz val="12"/>
        <color theme="1"/>
        <rFont val="Calibri"/>
        <family val="2"/>
      </rPr>
      <t>36-39</t>
    </r>
    <r>
      <rPr>
        <sz val="12"/>
        <color theme="1"/>
        <rFont val="新細明體"/>
        <family val="1"/>
        <charset val="136"/>
      </rPr>
      <t>。</t>
    </r>
  </si>
  <si>
    <r>
      <rPr>
        <sz val="12"/>
        <color theme="1"/>
        <rFont val="新細明體"/>
        <family val="1"/>
        <charset val="136"/>
      </rPr>
      <t>浙江省麗水市縉雲縣城南塘庵</t>
    </r>
  </si>
  <si>
    <r>
      <rPr>
        <sz val="12"/>
        <color theme="1"/>
        <rFont val="新細明體"/>
        <family val="1"/>
        <charset val="136"/>
      </rPr>
      <t>葬於嘉祐五年</t>
    </r>
  </si>
  <si>
    <r>
      <rPr>
        <sz val="12"/>
        <color theme="1"/>
        <rFont val="新細明體"/>
        <family val="1"/>
        <charset val="136"/>
      </rPr>
      <t>詹象先</t>
    </r>
  </si>
  <si>
    <t>1005-1060(56)</t>
  </si>
  <si>
    <r>
      <rPr>
        <sz val="12"/>
        <color theme="1"/>
        <rFont val="新細明體"/>
        <family val="1"/>
        <charset val="136"/>
      </rPr>
      <t>石墓誌「宋故縉雲處士敕追贈承事郎詹君墓誌銘」</t>
    </r>
    <r>
      <rPr>
        <sz val="12"/>
        <color theme="1"/>
        <rFont val="Calibri"/>
        <family val="2"/>
      </rPr>
      <t>1</t>
    </r>
  </si>
  <si>
    <r>
      <rPr>
        <sz val="12"/>
        <color theme="1"/>
        <rFont val="新細明體"/>
        <family val="1"/>
        <charset val="136"/>
      </rPr>
      <t>贈承事郎</t>
    </r>
  </si>
  <si>
    <r>
      <rPr>
        <sz val="12"/>
        <color theme="1"/>
        <rFont val="新細明體"/>
        <family val="1"/>
        <charset val="136"/>
      </rPr>
      <t>鄭嘉勵、梁曉華，《麗水宋元墓誌集錄》，杭州：浙江古籍出版社，</t>
    </r>
    <r>
      <rPr>
        <sz val="12"/>
        <color theme="1"/>
        <rFont val="Calibri"/>
        <family val="2"/>
      </rPr>
      <t>2013</t>
    </r>
    <r>
      <rPr>
        <sz val="12"/>
        <color theme="1"/>
        <rFont val="新細明體"/>
        <family val="1"/>
        <charset val="136"/>
      </rPr>
      <t>。</t>
    </r>
    <r>
      <rPr>
        <sz val="12"/>
        <color theme="1"/>
        <rFont val="Calibri"/>
        <family val="2"/>
      </rPr>
      <t xml:space="preserve">; </t>
    </r>
    <r>
      <rPr>
        <sz val="12"/>
        <color theme="1"/>
        <rFont val="新細明體"/>
        <family val="1"/>
        <charset val="136"/>
      </rPr>
      <t>浙江省文物考古研究所，〈縉雲縣北宋元祐二年</t>
    </r>
    <r>
      <rPr>
        <sz val="12"/>
        <color theme="1"/>
        <rFont val="Calibri"/>
        <family val="2"/>
      </rPr>
      <t>(1087</t>
    </r>
    <r>
      <rPr>
        <sz val="12"/>
        <color theme="1"/>
        <rFont val="新細明體"/>
        <family val="1"/>
        <charset val="136"/>
      </rPr>
      <t>年</t>
    </r>
    <r>
      <rPr>
        <sz val="12"/>
        <color theme="1"/>
        <rFont val="Calibri"/>
        <family val="2"/>
      </rPr>
      <t>)</t>
    </r>
    <r>
      <rPr>
        <sz val="12"/>
        <color theme="1"/>
        <rFont val="新細明體"/>
        <family val="1"/>
        <charset val="136"/>
      </rPr>
      <t>詹象先墓〉，收入《浙江紀年墓與紀年瓷・麗水卷》，北京：文物出版社，</t>
    </r>
    <r>
      <rPr>
        <sz val="12"/>
        <color theme="1"/>
        <rFont val="Calibri"/>
        <family val="2"/>
      </rPr>
      <t>2019</t>
    </r>
    <r>
      <rPr>
        <sz val="12"/>
        <color theme="1"/>
        <rFont val="新細明體"/>
        <family val="1"/>
        <charset val="136"/>
      </rPr>
      <t>，頁</t>
    </r>
    <r>
      <rPr>
        <sz val="12"/>
        <color theme="1"/>
        <rFont val="Calibri"/>
        <family val="2"/>
      </rPr>
      <t>46-47</t>
    </r>
    <r>
      <rPr>
        <sz val="12"/>
        <color theme="1"/>
        <rFont val="新細明體"/>
        <family val="1"/>
        <charset val="136"/>
      </rPr>
      <t>。</t>
    </r>
  </si>
  <si>
    <r>
      <rPr>
        <sz val="12"/>
        <color theme="1"/>
        <rFont val="新細明體"/>
        <family val="1"/>
        <charset val="136"/>
      </rPr>
      <t>浙江省長興縣雲峰村</t>
    </r>
    <r>
      <rPr>
        <sz val="12"/>
        <color theme="1"/>
        <rFont val="Calibri"/>
        <family val="2"/>
      </rPr>
      <t>M2</t>
    </r>
  </si>
  <si>
    <r>
      <rPr>
        <sz val="12"/>
        <color theme="1"/>
        <rFont val="新細明體"/>
        <family val="1"/>
        <charset val="136"/>
      </rPr>
      <t>北宋末期至南宋早期</t>
    </r>
  </si>
  <si>
    <r>
      <rPr>
        <sz val="12"/>
        <color theme="1"/>
        <rFont val="新細明體"/>
        <family val="1"/>
        <charset val="136"/>
      </rPr>
      <t>周子美</t>
    </r>
    <r>
      <rPr>
        <sz val="12"/>
        <color theme="1"/>
        <rFont val="Calibri"/>
        <family val="2"/>
      </rPr>
      <t>(</t>
    </r>
    <r>
      <rPr>
        <sz val="12"/>
        <color theme="1"/>
        <rFont val="新細明體"/>
        <family val="1"/>
        <charset val="136"/>
      </rPr>
      <t>東室</t>
    </r>
    <r>
      <rPr>
        <sz val="12"/>
        <color theme="1"/>
        <rFont val="Calibri"/>
        <family val="2"/>
      </rPr>
      <t>)</t>
    </r>
    <r>
      <rPr>
        <sz val="12"/>
        <color theme="1"/>
        <rFont val="新細明體"/>
        <family val="1"/>
        <charset val="136"/>
      </rPr>
      <t>、無</t>
    </r>
    <r>
      <rPr>
        <sz val="12"/>
        <color theme="1"/>
        <rFont val="Calibri"/>
        <family val="2"/>
      </rPr>
      <t>(</t>
    </r>
    <r>
      <rPr>
        <sz val="12"/>
        <color theme="1"/>
        <rFont val="新細明體"/>
        <family val="1"/>
        <charset val="136"/>
      </rPr>
      <t>西室</t>
    </r>
    <r>
      <rPr>
        <sz val="12"/>
        <color theme="1"/>
        <rFont val="Calibri"/>
        <family val="2"/>
      </rPr>
      <t>)</t>
    </r>
  </si>
  <si>
    <r>
      <t>1097-?(</t>
    </r>
    <r>
      <rPr>
        <sz val="12"/>
        <color theme="1"/>
        <rFont val="新細明體"/>
        <family val="1"/>
        <charset val="136"/>
      </rPr>
      <t>周子美</t>
    </r>
    <r>
      <rPr>
        <sz val="12"/>
        <color theme="1"/>
        <rFont val="Calibri"/>
        <family val="2"/>
      </rPr>
      <t>)</t>
    </r>
    <r>
      <rPr>
        <sz val="12"/>
        <color theme="1"/>
        <rFont val="新細明體"/>
        <family val="1"/>
        <charset val="136"/>
      </rPr>
      <t>、無</t>
    </r>
  </si>
  <si>
    <r>
      <rPr>
        <sz val="12"/>
        <color theme="1"/>
        <rFont val="新細明體"/>
        <family val="1"/>
        <charset val="136"/>
      </rPr>
      <t>石墓誌并蓋「宋故周子美墓誌銘」</t>
    </r>
    <r>
      <rPr>
        <sz val="12"/>
        <color theme="1"/>
        <rFont val="Calibri"/>
        <family val="2"/>
      </rPr>
      <t>1(</t>
    </r>
    <r>
      <rPr>
        <sz val="12"/>
        <color theme="1"/>
        <rFont val="新細明體"/>
        <family val="1"/>
        <charset val="136"/>
      </rPr>
      <t>東室封門外</t>
    </r>
    <r>
      <rPr>
        <sz val="12"/>
        <color theme="1"/>
        <rFont val="Calibri"/>
        <family val="2"/>
      </rPr>
      <t>)</t>
    </r>
  </si>
  <si>
    <r>
      <rPr>
        <sz val="12"/>
        <color theme="1"/>
        <rFont val="新細明體"/>
        <family val="1"/>
        <charset val="136"/>
      </rPr>
      <t>浙江省文物考古研究所、長興縣博物館，〈長興縣雲峰宋周子美墓發掘簡報〉，《浙江省文物考古研究所學刊》，</t>
    </r>
    <r>
      <rPr>
        <sz val="12"/>
        <color theme="1"/>
        <rFont val="Calibri"/>
        <family val="2"/>
      </rPr>
      <t>12</t>
    </r>
    <r>
      <rPr>
        <sz val="12"/>
        <color theme="1"/>
        <rFont val="新細明體"/>
        <family val="1"/>
        <charset val="136"/>
      </rPr>
      <t>，</t>
    </r>
    <r>
      <rPr>
        <sz val="12"/>
        <color theme="1"/>
        <rFont val="Calibri"/>
        <family val="2"/>
      </rPr>
      <t>2022</t>
    </r>
    <r>
      <rPr>
        <sz val="12"/>
        <color theme="1"/>
        <rFont val="新細明體"/>
        <family val="1"/>
        <charset val="136"/>
      </rPr>
      <t>年，頁</t>
    </r>
    <r>
      <rPr>
        <sz val="12"/>
        <color theme="1"/>
        <rFont val="Calibri"/>
        <family val="2"/>
      </rPr>
      <t>171-179</t>
    </r>
    <r>
      <rPr>
        <sz val="12"/>
        <color theme="1"/>
        <rFont val="新細明體"/>
        <family val="1"/>
        <charset val="136"/>
      </rPr>
      <t>。</t>
    </r>
  </si>
  <si>
    <r>
      <rPr>
        <sz val="12"/>
        <color theme="1"/>
        <rFont val="新細明體"/>
        <family val="1"/>
        <charset val="136"/>
      </rPr>
      <t>湖北省武漢市新洲區辛沖街巴鋪村</t>
    </r>
    <r>
      <rPr>
        <sz val="12"/>
        <color theme="1"/>
        <rFont val="Calibri"/>
        <family val="2"/>
      </rPr>
      <t>M1</t>
    </r>
  </si>
  <si>
    <r>
      <rPr>
        <sz val="12"/>
        <color theme="1"/>
        <rFont val="新細明體"/>
        <family val="1"/>
        <charset val="136"/>
      </rPr>
      <t>葬於丁亥九月二十□日</t>
    </r>
    <r>
      <rPr>
        <sz val="12"/>
        <color theme="1"/>
        <rFont val="Calibri"/>
        <family val="2"/>
      </rPr>
      <t>(</t>
    </r>
    <r>
      <rPr>
        <sz val="12"/>
        <color theme="1"/>
        <rFont val="新細明體"/>
        <family val="1"/>
        <charset val="136"/>
      </rPr>
      <t>推測為徽宗大觀元年</t>
    </r>
    <r>
      <rPr>
        <sz val="12"/>
        <color theme="1"/>
        <rFont val="Calibri"/>
        <family val="2"/>
      </rPr>
      <t>)</t>
    </r>
  </si>
  <si>
    <r>
      <rPr>
        <sz val="12"/>
        <color theme="1"/>
        <rFont val="新細明體"/>
        <family val="1"/>
        <charset val="136"/>
      </rPr>
      <t>王姓，名不詳</t>
    </r>
  </si>
  <si>
    <r>
      <rPr>
        <sz val="12"/>
        <color theme="1"/>
        <rFont val="新細明體"/>
        <family val="1"/>
        <charset val="136"/>
      </rPr>
      <t>石墓誌「宋故王君墓銘」</t>
    </r>
    <r>
      <rPr>
        <sz val="12"/>
        <color theme="1"/>
        <rFont val="Calibri"/>
        <family val="2"/>
      </rPr>
      <t>1</t>
    </r>
  </si>
  <si>
    <r>
      <rPr>
        <sz val="12"/>
        <color theme="1"/>
        <rFont val="新細明體"/>
        <family val="1"/>
        <charset val="136"/>
      </rPr>
      <t>黃州□□</t>
    </r>
  </si>
  <si>
    <r>
      <rPr>
        <sz val="12"/>
        <color theme="1"/>
        <rFont val="新細明體"/>
        <family val="1"/>
        <charset val="136"/>
      </rPr>
      <t>武漢市文物考古研究所、新洲博物館，〈武漢新洲巴舖宋墓發掘簡報〉，《江漢考古》，</t>
    </r>
    <r>
      <rPr>
        <sz val="12"/>
        <color theme="1"/>
        <rFont val="Calibri"/>
        <family val="2"/>
      </rPr>
      <t>2022</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51-58</t>
    </r>
    <r>
      <rPr>
        <sz val="12"/>
        <color theme="1"/>
        <rFont val="新細明體"/>
        <family val="1"/>
        <charset val="136"/>
      </rPr>
      <t>。</t>
    </r>
  </si>
  <si>
    <r>
      <rPr>
        <sz val="12"/>
        <color theme="1"/>
        <rFont val="新細明體"/>
        <family val="1"/>
        <charset val="136"/>
      </rPr>
      <t>河南省焦作市修武縣七賢鎮新莊溝村</t>
    </r>
    <r>
      <rPr>
        <sz val="12"/>
        <color theme="1"/>
        <rFont val="Calibri"/>
        <family val="2"/>
      </rPr>
      <t>M3</t>
    </r>
  </si>
  <si>
    <r>
      <rPr>
        <sz val="12"/>
        <color theme="1"/>
        <rFont val="新細明體"/>
        <family val="1"/>
        <charset val="136"/>
      </rPr>
      <t>葬於熙寧十年十二月二十日</t>
    </r>
  </si>
  <si>
    <r>
      <rPr>
        <sz val="12"/>
        <color theme="1"/>
        <rFont val="新細明體"/>
        <family val="1"/>
        <charset val="136"/>
      </rPr>
      <t>劉賀</t>
    </r>
  </si>
  <si>
    <r>
      <rPr>
        <sz val="12"/>
        <color theme="1"/>
        <rFont val="新細明體"/>
        <family val="1"/>
        <charset val="136"/>
      </rPr>
      <t>劉姓，名不詳</t>
    </r>
    <r>
      <rPr>
        <sz val="12"/>
        <color theme="1"/>
        <rFont val="Calibri"/>
        <family val="2"/>
      </rPr>
      <t>(</t>
    </r>
    <r>
      <rPr>
        <sz val="12"/>
        <color theme="1"/>
        <rFont val="新細明體"/>
        <family val="1"/>
        <charset val="136"/>
      </rPr>
      <t>子，</t>
    </r>
    <r>
      <rPr>
        <sz val="12"/>
        <color theme="1"/>
        <rFont val="Calibri"/>
        <family val="2"/>
      </rPr>
      <t>T7732)</t>
    </r>
    <r>
      <rPr>
        <sz val="12"/>
        <color theme="1"/>
        <rFont val="新細明體"/>
        <family val="1"/>
        <charset val="136"/>
      </rPr>
      <t>、劉昌祚</t>
    </r>
    <r>
      <rPr>
        <sz val="12"/>
        <color theme="1"/>
        <rFont val="Calibri"/>
        <family val="2"/>
      </rPr>
      <t>(</t>
    </r>
    <r>
      <rPr>
        <sz val="12"/>
        <color theme="1"/>
        <rFont val="新細明體"/>
        <family val="1"/>
        <charset val="136"/>
      </rPr>
      <t>子，</t>
    </r>
    <r>
      <rPr>
        <sz val="12"/>
        <color theme="1"/>
        <rFont val="Calibri"/>
        <family val="2"/>
      </rPr>
      <t>T7734)</t>
    </r>
    <r>
      <rPr>
        <sz val="12"/>
        <color theme="1"/>
        <rFont val="新細明體"/>
        <family val="1"/>
        <charset val="136"/>
      </rPr>
      <t>、劉昌祚家族墓地</t>
    </r>
  </si>
  <si>
    <r>
      <rPr>
        <sz val="12"/>
        <color theme="1"/>
        <rFont val="新細明體"/>
        <family val="1"/>
        <charset val="136"/>
      </rPr>
      <t>長方形石墓誌並蓋「宋故嘉州刺史贈左領軍衛大將軍中山劉公諱賀字慶長墓」</t>
    </r>
    <r>
      <rPr>
        <sz val="12"/>
        <color theme="1"/>
        <rFont val="Calibri"/>
        <family val="2"/>
      </rPr>
      <t>(</t>
    </r>
    <r>
      <rPr>
        <sz val="12"/>
        <color theme="1"/>
        <rFont val="新細明體"/>
        <family val="1"/>
        <charset val="136"/>
      </rPr>
      <t>蓋盝頂無字</t>
    </r>
    <r>
      <rPr>
        <sz val="12"/>
        <color theme="1"/>
        <rFont val="Calibri"/>
        <family val="2"/>
      </rPr>
      <t>)1</t>
    </r>
  </si>
  <si>
    <r>
      <rPr>
        <sz val="12"/>
        <color theme="1"/>
        <rFont val="新細明體"/>
        <family val="1"/>
        <charset val="136"/>
      </rPr>
      <t>嘉州刺史贈左領軍衛大將軍</t>
    </r>
  </si>
  <si>
    <r>
      <rPr>
        <sz val="12"/>
        <color theme="1"/>
        <rFont val="新細明體"/>
        <family val="1"/>
        <charset val="136"/>
      </rPr>
      <t>河南省文物考古研究所、焦作市文物考古研究所，〈河南焦作修武新庄溝村東墓地發掘簡報〉，《華夏考古》，</t>
    </r>
    <r>
      <rPr>
        <sz val="12"/>
        <color theme="1"/>
        <rFont val="Calibri"/>
        <family val="2"/>
      </rPr>
      <t>2022</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38-46</t>
    </r>
    <r>
      <rPr>
        <sz val="12"/>
        <color theme="1"/>
        <rFont val="新細明體"/>
        <family val="1"/>
        <charset val="136"/>
      </rPr>
      <t>。</t>
    </r>
  </si>
  <si>
    <r>
      <rPr>
        <sz val="12"/>
        <color theme="1"/>
        <rFont val="新細明體"/>
        <family val="1"/>
        <charset val="136"/>
      </rPr>
      <t>河南省焦作市修武縣七賢鎮新莊溝村</t>
    </r>
    <r>
      <rPr>
        <sz val="12"/>
        <color theme="1"/>
        <rFont val="Calibri"/>
        <family val="2"/>
      </rPr>
      <t>M6</t>
    </r>
  </si>
  <si>
    <r>
      <rPr>
        <sz val="12"/>
        <color theme="1"/>
        <rFont val="新細明體"/>
        <family val="1"/>
        <charset val="136"/>
      </rPr>
      <t>劉姓，名不詳</t>
    </r>
  </si>
  <si>
    <r>
      <rPr>
        <sz val="12"/>
        <color theme="1"/>
        <rFont val="新細明體"/>
        <family val="1"/>
        <charset val="136"/>
      </rPr>
      <t>劉賀</t>
    </r>
    <r>
      <rPr>
        <sz val="12"/>
        <color theme="1"/>
        <rFont val="Calibri"/>
        <family val="2"/>
      </rPr>
      <t>(</t>
    </r>
    <r>
      <rPr>
        <sz val="12"/>
        <color theme="1"/>
        <rFont val="新細明體"/>
        <family val="1"/>
        <charset val="136"/>
      </rPr>
      <t>父，</t>
    </r>
    <r>
      <rPr>
        <sz val="12"/>
        <color theme="1"/>
        <rFont val="Calibri"/>
        <family val="2"/>
      </rPr>
      <t>T7727)</t>
    </r>
    <r>
      <rPr>
        <sz val="12"/>
        <color theme="1"/>
        <rFont val="新細明體"/>
        <family val="1"/>
        <charset val="136"/>
      </rPr>
      <t>、劉昌祚</t>
    </r>
    <r>
      <rPr>
        <sz val="12"/>
        <color theme="1"/>
        <rFont val="Calibri"/>
        <family val="2"/>
      </rPr>
      <t>(</t>
    </r>
    <r>
      <rPr>
        <sz val="12"/>
        <color theme="1"/>
        <rFont val="新細明體"/>
        <family val="1"/>
        <charset val="136"/>
      </rPr>
      <t>兄弟，</t>
    </r>
    <r>
      <rPr>
        <sz val="12"/>
        <color theme="1"/>
        <rFont val="Calibri"/>
        <family val="2"/>
      </rPr>
      <t>T7734)</t>
    </r>
    <r>
      <rPr>
        <sz val="12"/>
        <color theme="1"/>
        <rFont val="新細明體"/>
        <family val="1"/>
        <charset val="136"/>
      </rPr>
      <t>、劉昌祚家族墓地</t>
    </r>
  </si>
  <si>
    <r>
      <rPr>
        <sz val="12"/>
        <color theme="1"/>
        <rFont val="新細明體"/>
        <family val="1"/>
        <charset val="136"/>
      </rPr>
      <t>長方形石墓誌並蓋「宋故著作佐郎贈太常丞劉公墓誌」</t>
    </r>
    <r>
      <rPr>
        <sz val="12"/>
        <color theme="1"/>
        <rFont val="Calibri"/>
        <family val="2"/>
      </rPr>
      <t>(</t>
    </r>
    <r>
      <rPr>
        <sz val="12"/>
        <color theme="1"/>
        <rFont val="新細明體"/>
        <family val="1"/>
        <charset val="136"/>
      </rPr>
      <t>蓋盝頂無字</t>
    </r>
    <r>
      <rPr>
        <sz val="12"/>
        <color theme="1"/>
        <rFont val="Calibri"/>
        <family val="2"/>
      </rPr>
      <t>)1</t>
    </r>
  </si>
  <si>
    <r>
      <rPr>
        <sz val="12"/>
        <color theme="1"/>
        <rFont val="新細明體"/>
        <family val="1"/>
        <charset val="136"/>
      </rPr>
      <t>著作佐郎贈太常丞</t>
    </r>
  </si>
  <si>
    <r>
      <rPr>
        <sz val="12"/>
        <color theme="1"/>
        <rFont val="新細明體"/>
        <family val="1"/>
        <charset val="136"/>
      </rPr>
      <t>安徽省合肥市長豐縣埠里墓地</t>
    </r>
    <r>
      <rPr>
        <sz val="12"/>
        <color theme="1"/>
        <rFont val="Calibri"/>
        <family val="2"/>
      </rPr>
      <t>M13</t>
    </r>
  </si>
  <si>
    <r>
      <rPr>
        <sz val="12"/>
        <color theme="1"/>
        <rFont val="新細明體"/>
        <family val="1"/>
        <charset val="136"/>
      </rPr>
      <t>北宋末期</t>
    </r>
  </si>
  <si>
    <r>
      <rPr>
        <sz val="12"/>
        <color theme="1"/>
        <rFont val="新細明體"/>
        <family val="1"/>
        <charset val="136"/>
      </rPr>
      <t>不明、霍氏</t>
    </r>
  </si>
  <si>
    <r>
      <rPr>
        <sz val="12"/>
        <color theme="1"/>
        <rFont val="新細明體"/>
        <family val="1"/>
        <charset val="136"/>
      </rPr>
      <t>卒於元豐年間</t>
    </r>
    <r>
      <rPr>
        <sz val="12"/>
        <color theme="1"/>
        <rFont val="Calibri"/>
        <family val="2"/>
      </rPr>
      <t>(33)</t>
    </r>
    <r>
      <rPr>
        <sz val="12"/>
        <color theme="1"/>
        <rFont val="新細明體"/>
        <family val="1"/>
        <charset val="136"/>
      </rPr>
      <t>、</t>
    </r>
    <r>
      <rPr>
        <sz val="12"/>
        <color theme="1"/>
        <rFont val="Calibri"/>
        <family val="2"/>
      </rPr>
      <t>?</t>
    </r>
  </si>
  <si>
    <r>
      <rPr>
        <sz val="12"/>
        <color theme="1"/>
        <rFont val="新細明體"/>
        <family val="1"/>
        <charset val="136"/>
      </rPr>
      <t>青石墓誌「</t>
    </r>
    <r>
      <rPr>
        <sz val="12"/>
        <color theme="1"/>
        <rFont val="Calibri"/>
        <family val="2"/>
      </rPr>
      <t>......</t>
    </r>
    <r>
      <rPr>
        <sz val="12"/>
        <color theme="1"/>
        <rFont val="新細明體"/>
        <family val="1"/>
        <charset val="136"/>
      </rPr>
      <t>河防公事湯元輔撰</t>
    </r>
    <r>
      <rPr>
        <sz val="12"/>
        <color theme="1"/>
        <rFont val="Calibri"/>
        <family val="2"/>
      </rPr>
      <t>......</t>
    </r>
    <r>
      <rPr>
        <sz val="12"/>
        <color theme="1"/>
        <rFont val="新細明體"/>
        <family val="1"/>
        <charset val="136"/>
      </rPr>
      <t>」</t>
    </r>
    <r>
      <rPr>
        <sz val="12"/>
        <color theme="1"/>
        <rFont val="Calibri"/>
        <family val="2"/>
      </rPr>
      <t>1(</t>
    </r>
    <r>
      <rPr>
        <sz val="12"/>
        <color theme="1"/>
        <rFont val="新細明體"/>
        <family val="1"/>
        <charset val="136"/>
      </rPr>
      <t>墓室西側</t>
    </r>
    <r>
      <rPr>
        <sz val="12"/>
        <color theme="1"/>
        <rFont val="Calibri"/>
        <family val="2"/>
      </rPr>
      <t>)</t>
    </r>
  </si>
  <si>
    <r>
      <rPr>
        <sz val="12"/>
        <color theme="1"/>
        <rFont val="新細明體"/>
        <family val="1"/>
        <charset val="136"/>
      </rPr>
      <t>無</t>
    </r>
    <phoneticPr fontId="8" type="noConversion"/>
  </si>
  <si>
    <r>
      <rPr>
        <sz val="12"/>
        <color theme="1"/>
        <rFont val="新細明體"/>
        <family val="1"/>
        <charset val="136"/>
      </rPr>
      <t>安徽省文物考古研究所、合肥市文物保護中心、長豐縣文物管理所，〈安徽長豐埠里墓地北宋墓</t>
    </r>
    <r>
      <rPr>
        <sz val="12"/>
        <color theme="1"/>
        <rFont val="Calibri"/>
        <family val="2"/>
      </rPr>
      <t>M13</t>
    </r>
    <r>
      <rPr>
        <sz val="12"/>
        <color theme="1"/>
        <rFont val="新細明體"/>
        <family val="1"/>
        <charset val="136"/>
      </rPr>
      <t>、</t>
    </r>
    <r>
      <rPr>
        <sz val="12"/>
        <color theme="1"/>
        <rFont val="Calibri"/>
        <family val="2"/>
      </rPr>
      <t>M14</t>
    </r>
    <r>
      <rPr>
        <sz val="12"/>
        <color theme="1"/>
        <rFont val="新細明體"/>
        <family val="1"/>
        <charset val="136"/>
      </rPr>
      <t>發掘簡報〉，《東南文化》，</t>
    </r>
    <r>
      <rPr>
        <sz val="12"/>
        <color theme="1"/>
        <rFont val="Calibri"/>
        <family val="2"/>
      </rPr>
      <t>2023</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77-87</t>
    </r>
    <r>
      <rPr>
        <sz val="12"/>
        <color theme="1"/>
        <rFont val="新細明體"/>
        <family val="1"/>
        <charset val="136"/>
      </rPr>
      <t>。</t>
    </r>
  </si>
  <si>
    <r>
      <rPr>
        <sz val="12"/>
        <color theme="1"/>
        <rFont val="新細明體"/>
        <family val="1"/>
        <charset val="136"/>
      </rPr>
      <t>山東省濱州市惠民縣石廟鎮庵里吳村</t>
    </r>
  </si>
  <si>
    <r>
      <rPr>
        <sz val="12"/>
        <color theme="1"/>
        <rFont val="新細明體"/>
        <family val="1"/>
        <charset val="136"/>
      </rPr>
      <t>葬於北宋皇祐二年庚寅冬十一月十九日</t>
    </r>
  </si>
  <si>
    <r>
      <rPr>
        <sz val="12"/>
        <color theme="1"/>
        <rFont val="新細明體"/>
        <family val="1"/>
        <charset val="136"/>
      </rPr>
      <t>吳鼎臣</t>
    </r>
  </si>
  <si>
    <t>991-1049(59)</t>
  </si>
  <si>
    <r>
      <rPr>
        <sz val="12"/>
        <color theme="1"/>
        <rFont val="新細明體"/>
        <family val="1"/>
        <charset val="136"/>
      </rPr>
      <t>吳堯</t>
    </r>
    <r>
      <rPr>
        <sz val="12"/>
        <color theme="1"/>
        <rFont val="Calibri"/>
        <family val="2"/>
      </rPr>
      <t>(</t>
    </r>
    <r>
      <rPr>
        <sz val="12"/>
        <color theme="1"/>
        <rFont val="新細明體"/>
        <family val="1"/>
        <charset val="136"/>
      </rPr>
      <t>父，</t>
    </r>
    <r>
      <rPr>
        <sz val="12"/>
        <color theme="1"/>
        <rFont val="Calibri"/>
        <family val="2"/>
      </rPr>
      <t>T7888)</t>
    </r>
    <r>
      <rPr>
        <sz val="12"/>
        <color theme="1"/>
        <rFont val="新細明體"/>
        <family val="1"/>
        <charset val="136"/>
      </rPr>
      <t>、吳良臣</t>
    </r>
    <r>
      <rPr>
        <sz val="12"/>
        <color theme="1"/>
        <rFont val="Calibri"/>
        <family val="2"/>
      </rPr>
      <t>(</t>
    </r>
    <r>
      <rPr>
        <sz val="12"/>
        <color theme="1"/>
        <rFont val="新細明體"/>
        <family val="1"/>
        <charset val="136"/>
      </rPr>
      <t>弟，</t>
    </r>
    <r>
      <rPr>
        <sz val="12"/>
        <color theme="1"/>
        <rFont val="Calibri"/>
        <family val="2"/>
      </rPr>
      <t>T7889)</t>
    </r>
  </si>
  <si>
    <r>
      <rPr>
        <sz val="12"/>
        <color theme="1"/>
        <rFont val="新細明體"/>
        <family val="1"/>
        <charset val="136"/>
      </rPr>
      <t>盝頂式石墓誌並蓋「宋故天章閣待制吳公墓誌銘」</t>
    </r>
    <r>
      <rPr>
        <sz val="12"/>
        <color theme="1"/>
        <rFont val="Calibri"/>
        <family val="2"/>
      </rPr>
      <t>1</t>
    </r>
    <phoneticPr fontId="8" type="noConversion"/>
  </si>
  <si>
    <r>
      <rPr>
        <sz val="12"/>
        <color theme="1"/>
        <rFont val="新細明體"/>
        <family val="1"/>
        <charset val="136"/>
      </rPr>
      <t>天章閣待制</t>
    </r>
  </si>
  <si>
    <r>
      <rPr>
        <sz val="12"/>
        <color theme="1"/>
        <rFont val="新細明體"/>
        <family val="1"/>
        <charset val="136"/>
      </rPr>
      <t>張卡、吳名崗、侯天霖，〈北宋天章閣待制吳鼎臣墓誌考釋〉，《海岱考古》，</t>
    </r>
    <r>
      <rPr>
        <sz val="12"/>
        <color theme="1"/>
        <rFont val="Calibri"/>
        <family val="2"/>
      </rPr>
      <t>2021</t>
    </r>
    <r>
      <rPr>
        <sz val="12"/>
        <color theme="1"/>
        <rFont val="新細明體"/>
        <family val="1"/>
        <charset val="136"/>
      </rPr>
      <t>年，頁</t>
    </r>
    <r>
      <rPr>
        <sz val="12"/>
        <color theme="1"/>
        <rFont val="Calibri"/>
        <family val="2"/>
      </rPr>
      <t>394-408</t>
    </r>
    <r>
      <rPr>
        <sz val="12"/>
        <color theme="1"/>
        <rFont val="新細明體"/>
        <family val="1"/>
        <charset val="136"/>
      </rPr>
      <t>。</t>
    </r>
  </si>
  <si>
    <r>
      <rPr>
        <sz val="12"/>
        <color theme="1"/>
        <rFont val="新細明體"/>
        <family val="1"/>
        <charset val="136"/>
      </rPr>
      <t>葬於北宋仁宗慶曆四年十一月庚申</t>
    </r>
  </si>
  <si>
    <r>
      <rPr>
        <sz val="12"/>
        <color theme="1"/>
        <rFont val="新細明體"/>
        <family val="1"/>
        <charset val="136"/>
      </rPr>
      <t>吳堯</t>
    </r>
  </si>
  <si>
    <t>976-1001(26)</t>
    <phoneticPr fontId="8" type="noConversion"/>
  </si>
  <si>
    <r>
      <rPr>
        <sz val="12"/>
        <color theme="1"/>
        <rFont val="新細明體"/>
        <family val="1"/>
        <charset val="136"/>
      </rPr>
      <t>吳鼎臣</t>
    </r>
    <r>
      <rPr>
        <sz val="12"/>
        <color theme="1"/>
        <rFont val="Calibri"/>
        <family val="2"/>
      </rPr>
      <t>(</t>
    </r>
    <r>
      <rPr>
        <sz val="12"/>
        <color theme="1"/>
        <rFont val="新細明體"/>
        <family val="1"/>
        <charset val="136"/>
      </rPr>
      <t>子，</t>
    </r>
    <r>
      <rPr>
        <sz val="12"/>
        <color theme="1"/>
        <rFont val="Calibri"/>
        <family val="2"/>
      </rPr>
      <t>T7887)</t>
    </r>
    <r>
      <rPr>
        <sz val="12"/>
        <color theme="1"/>
        <rFont val="新細明體"/>
        <family val="1"/>
        <charset val="136"/>
      </rPr>
      <t>、吳良臣</t>
    </r>
    <r>
      <rPr>
        <sz val="12"/>
        <color theme="1"/>
        <rFont val="Calibri"/>
        <family val="2"/>
      </rPr>
      <t>(</t>
    </r>
    <r>
      <rPr>
        <sz val="12"/>
        <color theme="1"/>
        <rFont val="新細明體"/>
        <family val="1"/>
        <charset val="136"/>
      </rPr>
      <t>子，</t>
    </r>
    <r>
      <rPr>
        <sz val="12"/>
        <color theme="1"/>
        <rFont val="Calibri"/>
        <family val="2"/>
      </rPr>
      <t>T7889)</t>
    </r>
  </si>
  <si>
    <r>
      <rPr>
        <sz val="12"/>
        <color theme="1"/>
        <rFont val="新細明體"/>
        <family val="1"/>
        <charset val="136"/>
      </rPr>
      <t>石墓誌「宋故贈大理寺丞吳府君墓銘有序」</t>
    </r>
    <r>
      <rPr>
        <sz val="12"/>
        <color theme="1"/>
        <rFont val="Calibri"/>
        <family val="2"/>
      </rPr>
      <t>1</t>
    </r>
  </si>
  <si>
    <r>
      <rPr>
        <sz val="12"/>
        <color theme="1"/>
        <rFont val="新細明體"/>
        <family val="1"/>
        <charset val="136"/>
      </rPr>
      <t>贈大理寺丞</t>
    </r>
  </si>
  <si>
    <r>
      <rPr>
        <sz val="12"/>
        <color theme="1"/>
        <rFont val="新細明體"/>
        <family val="1"/>
        <charset val="136"/>
      </rPr>
      <t>葬於北宋神宗熙寧九年五月十七日</t>
    </r>
    <r>
      <rPr>
        <sz val="12"/>
        <color theme="1"/>
        <rFont val="Calibri"/>
        <family val="2"/>
      </rPr>
      <t>(</t>
    </r>
    <r>
      <rPr>
        <sz val="12"/>
        <color theme="1"/>
        <rFont val="新細明體"/>
        <family val="1"/>
        <charset val="136"/>
      </rPr>
      <t>吳良臣</t>
    </r>
    <r>
      <rPr>
        <sz val="12"/>
        <color theme="1"/>
        <rFont val="Calibri"/>
        <family val="2"/>
      </rPr>
      <t>)</t>
    </r>
    <r>
      <rPr>
        <sz val="12"/>
        <color theme="1"/>
        <rFont val="新細明體"/>
        <family val="1"/>
        <charset val="136"/>
      </rPr>
      <t>、葬於北宋哲宗紹聖三年七月十日</t>
    </r>
    <r>
      <rPr>
        <sz val="12"/>
        <color theme="1"/>
        <rFont val="Calibri"/>
        <family val="2"/>
      </rPr>
      <t>(</t>
    </r>
    <r>
      <rPr>
        <sz val="12"/>
        <color theme="1"/>
        <rFont val="新細明體"/>
        <family val="1"/>
        <charset val="136"/>
      </rPr>
      <t>周氏</t>
    </r>
    <r>
      <rPr>
        <sz val="12"/>
        <color theme="1"/>
        <rFont val="Calibri"/>
        <family val="2"/>
      </rPr>
      <t>)</t>
    </r>
  </si>
  <si>
    <r>
      <rPr>
        <sz val="12"/>
        <color theme="1"/>
        <rFont val="新細明體"/>
        <family val="1"/>
        <charset val="136"/>
      </rPr>
      <t>吳良臣、賈氏、周氏</t>
    </r>
  </si>
  <si>
    <r>
      <t>996-1076(81</t>
    </r>
    <r>
      <rPr>
        <sz val="12"/>
        <color theme="1"/>
        <rFont val="新細明體"/>
        <family val="1"/>
        <charset val="136"/>
      </rPr>
      <t>，吳良臣</t>
    </r>
    <r>
      <rPr>
        <sz val="12"/>
        <color theme="1"/>
        <rFont val="Calibri"/>
        <family val="2"/>
      </rPr>
      <t>)</t>
    </r>
    <r>
      <rPr>
        <sz val="12"/>
        <color theme="1"/>
        <rFont val="新細明體"/>
        <family val="1"/>
        <charset val="136"/>
      </rPr>
      <t>、不明</t>
    </r>
    <r>
      <rPr>
        <sz val="12"/>
        <color theme="1"/>
        <rFont val="Calibri"/>
        <family val="2"/>
      </rPr>
      <t>(</t>
    </r>
    <r>
      <rPr>
        <sz val="12"/>
        <color theme="1"/>
        <rFont val="新細明體"/>
        <family val="1"/>
        <charset val="136"/>
      </rPr>
      <t>賈氏</t>
    </r>
    <r>
      <rPr>
        <sz val="12"/>
        <color theme="1"/>
        <rFont val="Calibri"/>
        <family val="2"/>
      </rPr>
      <t>)</t>
    </r>
    <r>
      <rPr>
        <sz val="12"/>
        <color theme="1"/>
        <rFont val="新細明體"/>
        <family val="1"/>
        <charset val="136"/>
      </rPr>
      <t>、</t>
    </r>
    <r>
      <rPr>
        <sz val="12"/>
        <color theme="1"/>
        <rFont val="Calibri"/>
        <family val="2"/>
      </rPr>
      <t>1031-1096(66</t>
    </r>
    <r>
      <rPr>
        <sz val="12"/>
        <color theme="1"/>
        <rFont val="新細明體"/>
        <family val="1"/>
        <charset val="136"/>
      </rPr>
      <t>，周氏</t>
    </r>
    <r>
      <rPr>
        <sz val="12"/>
        <color theme="1"/>
        <rFont val="Calibri"/>
        <family val="2"/>
      </rPr>
      <t>)</t>
    </r>
  </si>
  <si>
    <r>
      <rPr>
        <sz val="12"/>
        <color theme="1"/>
        <rFont val="新細明體"/>
        <family val="1"/>
        <charset val="136"/>
      </rPr>
      <t>吳堯</t>
    </r>
    <r>
      <rPr>
        <sz val="12"/>
        <color theme="1"/>
        <rFont val="Calibri"/>
        <family val="2"/>
      </rPr>
      <t>(</t>
    </r>
    <r>
      <rPr>
        <sz val="12"/>
        <color theme="1"/>
        <rFont val="新細明體"/>
        <family val="1"/>
        <charset val="136"/>
      </rPr>
      <t>父，</t>
    </r>
    <r>
      <rPr>
        <sz val="12"/>
        <color theme="1"/>
        <rFont val="Calibri"/>
        <family val="2"/>
      </rPr>
      <t>T7888)</t>
    </r>
    <r>
      <rPr>
        <sz val="12"/>
        <color theme="1"/>
        <rFont val="新細明體"/>
        <family val="1"/>
        <charset val="136"/>
      </rPr>
      <t>、吳鼎臣</t>
    </r>
    <r>
      <rPr>
        <sz val="12"/>
        <color theme="1"/>
        <rFont val="Calibri"/>
        <family val="2"/>
      </rPr>
      <t>(</t>
    </r>
    <r>
      <rPr>
        <sz val="12"/>
        <color theme="1"/>
        <rFont val="新細明體"/>
        <family val="1"/>
        <charset val="136"/>
      </rPr>
      <t>兄，</t>
    </r>
    <r>
      <rPr>
        <sz val="12"/>
        <color theme="1"/>
        <rFont val="Calibri"/>
        <family val="2"/>
      </rPr>
      <t>T7887)</t>
    </r>
  </si>
  <si>
    <r>
      <rPr>
        <sz val="12"/>
        <color theme="1"/>
        <rFont val="新細明體"/>
        <family val="1"/>
        <charset val="136"/>
      </rPr>
      <t>石墓誌「宋故承奉郎守太子中舍致仕騎都尉賜緋魚袋吳府君墓誌銘並序」</t>
    </r>
    <r>
      <rPr>
        <sz val="12"/>
        <color theme="1"/>
        <rFont val="Calibri"/>
        <family val="2"/>
      </rPr>
      <t>1</t>
    </r>
    <r>
      <rPr>
        <sz val="12"/>
        <color theme="1"/>
        <rFont val="新細明體"/>
        <family val="1"/>
        <charset val="136"/>
      </rPr>
      <t>、石墓誌「賈夫</t>
    </r>
    <r>
      <rPr>
        <sz val="12"/>
        <color theme="1"/>
        <rFont val="Calibri"/>
        <family val="2"/>
      </rPr>
      <t>...</t>
    </r>
    <r>
      <rPr>
        <sz val="12"/>
        <color theme="1"/>
        <rFont val="新細明體"/>
        <family val="1"/>
        <charset val="136"/>
      </rPr>
      <t>」</t>
    </r>
    <r>
      <rPr>
        <sz val="12"/>
        <color theme="1"/>
        <rFont val="Calibri"/>
        <family val="2"/>
      </rPr>
      <t>1</t>
    </r>
    <r>
      <rPr>
        <sz val="12"/>
        <color theme="1"/>
        <rFont val="新細明體"/>
        <family val="1"/>
        <charset val="136"/>
      </rPr>
      <t>、石墓誌「宋故太子中舍吳君夫人周氏墓誌銘并序」</t>
    </r>
    <r>
      <rPr>
        <sz val="12"/>
        <color theme="1"/>
        <rFont val="Calibri"/>
        <family val="2"/>
      </rPr>
      <t>1</t>
    </r>
    <phoneticPr fontId="8" type="noConversion"/>
  </si>
  <si>
    <r>
      <rPr>
        <sz val="12"/>
        <color theme="1"/>
        <rFont val="新細明體"/>
        <family val="1"/>
        <charset val="136"/>
      </rPr>
      <t>承奉郎守太子中舍</t>
    </r>
    <r>
      <rPr>
        <sz val="12"/>
        <color theme="1"/>
        <rFont val="Calibri"/>
        <family val="2"/>
      </rPr>
      <t>(</t>
    </r>
    <r>
      <rPr>
        <sz val="12"/>
        <color theme="1"/>
        <rFont val="新細明體"/>
        <family val="1"/>
        <charset val="136"/>
      </rPr>
      <t>吳良臣</t>
    </r>
    <r>
      <rPr>
        <sz val="12"/>
        <color theme="1"/>
        <rFont val="Calibri"/>
        <family val="2"/>
      </rPr>
      <t>)</t>
    </r>
    <r>
      <rPr>
        <sz val="12"/>
        <color theme="1"/>
        <rFont val="新細明體"/>
        <family val="1"/>
        <charset val="136"/>
      </rPr>
      <t>、蓬萊縣君</t>
    </r>
    <r>
      <rPr>
        <sz val="12"/>
        <color theme="1"/>
        <rFont val="Calibri"/>
        <family val="2"/>
      </rPr>
      <t>(</t>
    </r>
    <r>
      <rPr>
        <sz val="12"/>
        <color theme="1"/>
        <rFont val="新細明體"/>
        <family val="1"/>
        <charset val="136"/>
      </rPr>
      <t>賈氏</t>
    </r>
    <r>
      <rPr>
        <sz val="12"/>
        <color theme="1"/>
        <rFont val="Calibri"/>
        <family val="2"/>
      </rPr>
      <t>)</t>
    </r>
  </si>
  <si>
    <r>
      <rPr>
        <sz val="12"/>
        <color theme="1"/>
        <rFont val="新細明體"/>
        <family val="1"/>
        <charset val="136"/>
      </rPr>
      <t>山東省淄博市淄川區</t>
    </r>
  </si>
  <si>
    <r>
      <rPr>
        <sz val="12"/>
        <color theme="1"/>
        <rFont val="新細明體"/>
        <family val="1"/>
        <charset val="136"/>
      </rPr>
      <t>葬於熙寧元年八月二十日</t>
    </r>
  </si>
  <si>
    <r>
      <rPr>
        <sz val="12"/>
        <color theme="1"/>
        <rFont val="新細明體"/>
        <family val="1"/>
        <charset val="136"/>
      </rPr>
      <t>羅仲宣</t>
    </r>
  </si>
  <si>
    <t>?-1033</t>
  </si>
  <si>
    <r>
      <rPr>
        <sz val="12"/>
        <color theme="1"/>
        <rFont val="新細明體"/>
        <family val="1"/>
        <charset val="136"/>
      </rPr>
      <t>青石墓誌「宋贈衛尉卿羅君墓誌銘并序」</t>
    </r>
    <r>
      <rPr>
        <sz val="12"/>
        <color theme="1"/>
        <rFont val="Calibri"/>
        <family val="2"/>
      </rPr>
      <t>1</t>
    </r>
  </si>
  <si>
    <r>
      <rPr>
        <sz val="12"/>
        <color theme="1"/>
        <rFont val="新細明體"/>
        <family val="1"/>
        <charset val="136"/>
      </rPr>
      <t>贈衛尉卿</t>
    </r>
    <phoneticPr fontId="8" type="noConversion"/>
  </si>
  <si>
    <r>
      <rPr>
        <sz val="12"/>
        <color theme="1"/>
        <rFont val="新細明體"/>
        <family val="1"/>
        <charset val="136"/>
      </rPr>
      <t>李寶軍、李瑞興，〈北宋羅仲宣墓誌考釋〉，《海岱考古》，</t>
    </r>
    <r>
      <rPr>
        <sz val="12"/>
        <color theme="1"/>
        <rFont val="Calibri"/>
        <family val="2"/>
      </rPr>
      <t>2020</t>
    </r>
    <r>
      <rPr>
        <sz val="12"/>
        <color theme="1"/>
        <rFont val="新細明體"/>
        <family val="1"/>
        <charset val="136"/>
      </rPr>
      <t>年，頁</t>
    </r>
    <r>
      <rPr>
        <sz val="12"/>
        <color theme="1"/>
        <rFont val="Calibri"/>
        <family val="2"/>
      </rPr>
      <t>473-479</t>
    </r>
    <r>
      <rPr>
        <sz val="12"/>
        <color theme="1"/>
        <rFont val="新細明體"/>
        <family val="1"/>
        <charset val="136"/>
      </rPr>
      <t>。</t>
    </r>
  </si>
  <si>
    <r>
      <rPr>
        <sz val="12"/>
        <color theme="1"/>
        <rFont val="新細明體"/>
        <family val="1"/>
        <charset val="136"/>
      </rPr>
      <t>浙江省湖州市東山村陸家塢</t>
    </r>
  </si>
  <si>
    <r>
      <rPr>
        <sz val="12"/>
        <color theme="1"/>
        <rFont val="新細明體"/>
        <family val="1"/>
        <charset val="136"/>
      </rPr>
      <t>卒於崇寧三年</t>
    </r>
    <r>
      <rPr>
        <sz val="12"/>
        <color theme="1"/>
        <rFont val="Calibri"/>
        <family val="2"/>
      </rPr>
      <t>(</t>
    </r>
    <r>
      <rPr>
        <sz val="12"/>
        <color theme="1"/>
        <rFont val="新細明體"/>
        <family val="1"/>
        <charset val="136"/>
      </rPr>
      <t>徐鐸</t>
    </r>
    <r>
      <rPr>
        <sz val="12"/>
        <color theme="1"/>
        <rFont val="Calibri"/>
        <family val="2"/>
      </rPr>
      <t>)</t>
    </r>
    <r>
      <rPr>
        <sz val="12"/>
        <color theme="1"/>
        <rFont val="新細明體"/>
        <family val="1"/>
        <charset val="136"/>
      </rPr>
      <t>、葬於宣和七年二月壬申</t>
    </r>
    <r>
      <rPr>
        <sz val="12"/>
        <color theme="1"/>
        <rFont val="Calibri"/>
        <family val="2"/>
      </rPr>
      <t>(</t>
    </r>
    <r>
      <rPr>
        <sz val="12"/>
        <color theme="1"/>
        <rFont val="新細明體"/>
        <family val="1"/>
        <charset val="136"/>
      </rPr>
      <t>黃氏</t>
    </r>
    <r>
      <rPr>
        <sz val="12"/>
        <color theme="1"/>
        <rFont val="Calibri"/>
        <family val="2"/>
      </rPr>
      <t>)</t>
    </r>
  </si>
  <si>
    <r>
      <rPr>
        <sz val="12"/>
        <color theme="1"/>
        <rFont val="新細明體"/>
        <family val="1"/>
        <charset val="136"/>
      </rPr>
      <t>徐鐸</t>
    </r>
    <r>
      <rPr>
        <sz val="12"/>
        <color theme="1"/>
        <rFont val="Calibri"/>
        <family val="2"/>
      </rPr>
      <t>(</t>
    </r>
    <r>
      <rPr>
        <sz val="12"/>
        <color theme="1"/>
        <rFont val="新細明體"/>
        <family val="1"/>
        <charset val="136"/>
      </rPr>
      <t>左</t>
    </r>
    <r>
      <rPr>
        <sz val="12"/>
        <color theme="1"/>
        <rFont val="Calibri"/>
        <family val="2"/>
      </rPr>
      <t>)</t>
    </r>
    <r>
      <rPr>
        <sz val="12"/>
        <color theme="1"/>
        <rFont val="新細明體"/>
        <family val="1"/>
        <charset val="136"/>
      </rPr>
      <t>、黃靜</t>
    </r>
    <r>
      <rPr>
        <sz val="12"/>
        <color theme="1"/>
        <rFont val="Calibri"/>
        <family val="2"/>
      </rPr>
      <t>(</t>
    </r>
    <r>
      <rPr>
        <sz val="12"/>
        <color theme="1"/>
        <rFont val="新細明體"/>
        <family val="1"/>
        <charset val="136"/>
      </rPr>
      <t>右</t>
    </r>
    <r>
      <rPr>
        <sz val="12"/>
        <color theme="1"/>
        <rFont val="Calibri"/>
        <family val="2"/>
      </rPr>
      <t>)</t>
    </r>
  </si>
  <si>
    <r>
      <t>1051-1104(54)(</t>
    </r>
    <r>
      <rPr>
        <sz val="12"/>
        <color theme="1"/>
        <rFont val="新細明體"/>
        <family val="1"/>
        <charset val="136"/>
      </rPr>
      <t>徐鐸</t>
    </r>
    <r>
      <rPr>
        <sz val="12"/>
        <color theme="1"/>
        <rFont val="Calibri"/>
        <family val="2"/>
      </rPr>
      <t>)</t>
    </r>
    <r>
      <rPr>
        <sz val="12"/>
        <color theme="1"/>
        <rFont val="新細明體"/>
        <family val="1"/>
        <charset val="136"/>
      </rPr>
      <t>、</t>
    </r>
    <r>
      <rPr>
        <sz val="12"/>
        <color theme="1"/>
        <rFont val="Calibri"/>
        <family val="2"/>
      </rPr>
      <t>1055-1123(69)(</t>
    </r>
    <r>
      <rPr>
        <sz val="12"/>
        <color theme="1"/>
        <rFont val="新細明體"/>
        <family val="1"/>
        <charset val="136"/>
      </rPr>
      <t>黃氏</t>
    </r>
    <r>
      <rPr>
        <sz val="12"/>
        <color theme="1"/>
        <rFont val="Calibri"/>
        <family val="2"/>
      </rPr>
      <t>)</t>
    </r>
  </si>
  <si>
    <r>
      <rPr>
        <sz val="12"/>
        <color theme="1"/>
        <rFont val="新細明體"/>
        <family val="1"/>
        <charset val="136"/>
      </rPr>
      <t>石墓誌並蓋「宋故吏部尚書贈太中大夫徐公墓誌銘」</t>
    </r>
    <r>
      <rPr>
        <sz val="12"/>
        <color theme="1"/>
        <rFont val="Calibri"/>
        <family val="2"/>
      </rPr>
      <t>1</t>
    </r>
    <r>
      <rPr>
        <sz val="12"/>
        <color theme="1"/>
        <rFont val="新細明體"/>
        <family val="1"/>
        <charset val="136"/>
      </rPr>
      <t>、石墓誌並蓋「有宋彭城伯淑人黃氏墓誌銘」</t>
    </r>
    <r>
      <rPr>
        <sz val="12"/>
        <color theme="1"/>
        <rFont val="Calibri"/>
        <family val="2"/>
      </rPr>
      <t>1</t>
    </r>
  </si>
  <si>
    <r>
      <rPr>
        <sz val="12"/>
        <color theme="1"/>
        <rFont val="新細明體"/>
        <family val="1"/>
        <charset val="136"/>
      </rPr>
      <t>吏部尚書贈太中大夫、彭城伯淑人</t>
    </r>
  </si>
  <si>
    <r>
      <rPr>
        <sz val="12"/>
        <color theme="1"/>
        <rFont val="新細明體"/>
        <family val="1"/>
        <charset val="136"/>
      </rPr>
      <t>陳云、姚櫻，〈湖州北宋徐鐸夫婦墓清理報告〉，《東方博物》，</t>
    </r>
    <r>
      <rPr>
        <sz val="12"/>
        <color theme="1"/>
        <rFont val="Calibri"/>
        <family val="2"/>
      </rPr>
      <t>2023</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59-63</t>
    </r>
    <r>
      <rPr>
        <sz val="12"/>
        <color theme="1"/>
        <rFont val="新細明體"/>
        <family val="1"/>
        <charset val="136"/>
      </rPr>
      <t>。</t>
    </r>
  </si>
  <si>
    <r>
      <rPr>
        <sz val="12"/>
        <color theme="1"/>
        <rFont val="新細明體"/>
        <family val="1"/>
        <charset val="136"/>
      </rPr>
      <t>河南省洛陽市宜陽縣西趙村</t>
    </r>
    <r>
      <rPr>
        <sz val="12"/>
        <color theme="1"/>
        <rFont val="Calibri"/>
        <family val="2"/>
      </rPr>
      <t>M1</t>
    </r>
  </si>
  <si>
    <r>
      <rPr>
        <sz val="12"/>
        <color theme="1"/>
        <rFont val="新細明體"/>
        <family val="1"/>
        <charset val="136"/>
      </rPr>
      <t>宣和二年十月乙酉</t>
    </r>
  </si>
  <si>
    <r>
      <rPr>
        <sz val="12"/>
        <color theme="1"/>
        <rFont val="新細明體"/>
        <family val="1"/>
        <charset val="136"/>
      </rPr>
      <t>張昌、無</t>
    </r>
  </si>
  <si>
    <r>
      <t>1049-1118(70)</t>
    </r>
    <r>
      <rPr>
        <sz val="12"/>
        <color theme="1"/>
        <rFont val="新細明體"/>
        <family val="1"/>
        <charset val="136"/>
      </rPr>
      <t>、無</t>
    </r>
  </si>
  <si>
    <r>
      <rPr>
        <sz val="12"/>
        <color theme="1"/>
        <rFont val="新細明體"/>
        <family val="1"/>
        <charset val="136"/>
      </rPr>
      <t>石墓誌「宋故張居士墓誌」</t>
    </r>
    <r>
      <rPr>
        <sz val="12"/>
        <color theme="1"/>
        <rFont val="Calibri"/>
        <family val="2"/>
      </rPr>
      <t>1(</t>
    </r>
    <r>
      <rPr>
        <sz val="12"/>
        <color theme="1"/>
        <rFont val="新細明體"/>
        <family val="1"/>
        <charset val="136"/>
      </rPr>
      <t>豎立於石棺前側、甬道口旁</t>
    </r>
    <r>
      <rPr>
        <sz val="12"/>
        <color theme="1"/>
        <rFont val="Calibri"/>
        <family val="2"/>
      </rPr>
      <t>)</t>
    </r>
  </si>
  <si>
    <r>
      <rPr>
        <sz val="12"/>
        <color theme="1"/>
        <rFont val="新細明體"/>
        <family val="1"/>
        <charset val="136"/>
      </rPr>
      <t>洛陽市文物考古研究院，〈河南宜陽西趙宋代壁畫墓發掘簡報〉，《文物》，</t>
    </r>
    <r>
      <rPr>
        <sz val="12"/>
        <color theme="1"/>
        <rFont val="Calibri"/>
        <family val="2"/>
      </rPr>
      <t>2024</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34-47</t>
    </r>
    <r>
      <rPr>
        <sz val="12"/>
        <color theme="1"/>
        <rFont val="新細明體"/>
        <family val="1"/>
        <charset val="136"/>
      </rPr>
      <t>。</t>
    </r>
  </si>
  <si>
    <r>
      <rPr>
        <sz val="12"/>
        <color theme="1"/>
        <rFont val="新細明體"/>
        <family val="1"/>
        <charset val="136"/>
      </rPr>
      <t>江蘇省揚州市邗江區果園村</t>
    </r>
    <r>
      <rPr>
        <sz val="12"/>
        <color theme="1"/>
        <rFont val="Calibri"/>
        <family val="2"/>
      </rPr>
      <t>M28</t>
    </r>
  </si>
  <si>
    <r>
      <rPr>
        <sz val="12"/>
        <color theme="1"/>
        <rFont val="新細明體"/>
        <family val="1"/>
        <charset val="136"/>
      </rPr>
      <t>卒於嘉祐四年十一月三日，葬於嘉祐七年八月□十日</t>
    </r>
  </si>
  <si>
    <r>
      <rPr>
        <sz val="12"/>
        <color theme="1"/>
        <rFont val="新細明體"/>
        <family val="1"/>
        <charset val="136"/>
      </rPr>
      <t>呂姓，名不詳</t>
    </r>
    <phoneticPr fontId="8" type="noConversion"/>
  </si>
  <si>
    <t>971-1059(89)</t>
  </si>
  <si>
    <r>
      <rPr>
        <sz val="12"/>
        <color theme="1"/>
        <rFont val="新細明體"/>
        <family val="1"/>
        <charset val="136"/>
      </rPr>
      <t>石墓誌並蓋「宋故檢校尚書水部員外郎呂君墓誌銘」</t>
    </r>
  </si>
  <si>
    <r>
      <rPr>
        <sz val="12"/>
        <color theme="1"/>
        <rFont val="新細明體"/>
        <family val="1"/>
        <charset val="136"/>
      </rPr>
      <t>檢校尚書水部員外郎</t>
    </r>
  </si>
  <si>
    <r>
      <rPr>
        <sz val="12"/>
        <color theme="1"/>
        <rFont val="新細明體"/>
        <family val="1"/>
        <charset val="136"/>
      </rPr>
      <t>揚州市文物考古研究所，〈江蘇揚州邗江區果園村北宋墓</t>
    </r>
    <r>
      <rPr>
        <sz val="12"/>
        <color theme="1"/>
        <rFont val="Calibri"/>
        <family val="2"/>
      </rPr>
      <t>M28</t>
    </r>
    <r>
      <rPr>
        <sz val="12"/>
        <color theme="1"/>
        <rFont val="新細明體"/>
        <family val="1"/>
        <charset val="136"/>
      </rPr>
      <t>的發掘與相關認識〉，《東南文化》，</t>
    </r>
    <r>
      <rPr>
        <sz val="12"/>
        <color theme="1"/>
        <rFont val="Calibri"/>
        <family val="2"/>
      </rPr>
      <t>2024</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87-95</t>
    </r>
    <r>
      <rPr>
        <sz val="12"/>
        <color theme="1"/>
        <rFont val="新細明體"/>
        <family val="1"/>
        <charset val="136"/>
      </rPr>
      <t>。</t>
    </r>
  </si>
  <si>
    <r>
      <rPr>
        <sz val="12"/>
        <color theme="1"/>
        <rFont val="新細明體"/>
        <family val="1"/>
        <charset val="136"/>
      </rPr>
      <t>安徽省合肥市長豐縣埠里墓地</t>
    </r>
    <r>
      <rPr>
        <sz val="12"/>
        <color theme="1"/>
        <rFont val="Calibri"/>
        <family val="2"/>
      </rPr>
      <t>M12</t>
    </r>
  </si>
  <si>
    <r>
      <rPr>
        <sz val="12"/>
        <color theme="1"/>
        <rFont val="新細明體"/>
        <family val="1"/>
        <charset val="136"/>
      </rPr>
      <t>推測葬於政和二年</t>
    </r>
  </si>
  <si>
    <r>
      <rPr>
        <sz val="12"/>
        <color theme="1"/>
        <rFont val="新細明體"/>
        <family val="1"/>
        <charset val="136"/>
      </rPr>
      <t>青石墓誌並蓋「</t>
    </r>
    <r>
      <rPr>
        <sz val="12"/>
        <color theme="1"/>
        <rFont val="Calibri"/>
        <family val="2"/>
      </rPr>
      <t>☐</t>
    </r>
    <r>
      <rPr>
        <sz val="12"/>
        <color theme="1"/>
        <rFont val="新細明體"/>
        <family val="1"/>
        <charset val="136"/>
      </rPr>
      <t>故</t>
    </r>
    <r>
      <rPr>
        <sz val="12"/>
        <color theme="1"/>
        <rFont val="Calibri"/>
        <family val="2"/>
      </rPr>
      <t>☐</t>
    </r>
    <r>
      <rPr>
        <sz val="12"/>
        <color theme="1"/>
        <rFont val="新細明體"/>
        <family val="1"/>
        <charset val="136"/>
      </rPr>
      <t>府</t>
    </r>
    <r>
      <rPr>
        <sz val="12"/>
        <color theme="1"/>
        <rFont val="Calibri"/>
        <family val="2"/>
      </rPr>
      <t>☐</t>
    </r>
    <r>
      <rPr>
        <sz val="12"/>
        <color theme="1"/>
        <rFont val="新細明體"/>
        <family val="1"/>
        <charset val="136"/>
      </rPr>
      <t>墓</t>
    </r>
    <r>
      <rPr>
        <sz val="12"/>
        <color theme="1"/>
        <rFont val="Calibri"/>
        <family val="2"/>
      </rPr>
      <t>☐</t>
    </r>
    <r>
      <rPr>
        <sz val="12"/>
        <color theme="1"/>
        <rFont val="新細明體"/>
        <family val="1"/>
        <charset val="136"/>
      </rPr>
      <t>銘」</t>
    </r>
    <r>
      <rPr>
        <sz val="12"/>
        <color theme="1"/>
        <rFont val="Calibri"/>
        <family val="2"/>
      </rPr>
      <t>1</t>
    </r>
  </si>
  <si>
    <r>
      <rPr>
        <sz val="12"/>
        <color theme="1"/>
        <rFont val="新細明體"/>
        <family val="1"/>
        <charset val="136"/>
      </rPr>
      <t>安徽省文物考古研究所、合肥市文物保護中心、長豐縣文物管理所，〈安徽長豐埠里墓地北宋墓</t>
    </r>
    <r>
      <rPr>
        <sz val="12"/>
        <color theme="1"/>
        <rFont val="Calibri"/>
        <family val="2"/>
      </rPr>
      <t>M13</t>
    </r>
    <r>
      <rPr>
        <sz val="12"/>
        <color theme="1"/>
        <rFont val="新細明體"/>
        <family val="1"/>
        <charset val="136"/>
      </rPr>
      <t>、</t>
    </r>
    <r>
      <rPr>
        <sz val="12"/>
        <color theme="1"/>
        <rFont val="Calibri"/>
        <family val="2"/>
      </rPr>
      <t>M14</t>
    </r>
    <r>
      <rPr>
        <sz val="12"/>
        <color theme="1"/>
        <rFont val="新細明體"/>
        <family val="1"/>
        <charset val="136"/>
      </rPr>
      <t>發掘簡報〉，《東南文化》，</t>
    </r>
    <r>
      <rPr>
        <sz val="12"/>
        <color theme="1"/>
        <rFont val="Calibri"/>
        <family val="2"/>
      </rPr>
      <t>2023</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77-87</t>
    </r>
    <r>
      <rPr>
        <sz val="12"/>
        <color theme="1"/>
        <rFont val="新細明體"/>
        <family val="1"/>
        <charset val="136"/>
      </rPr>
      <t>。
安徽省文物考古研究所、合肥市文物保護中心、長豐縣文物管理所，〈安徽長豐埠里墓群宋墓</t>
    </r>
    <r>
      <rPr>
        <sz val="12"/>
        <color theme="1"/>
        <rFont val="Calibri"/>
        <family val="2"/>
      </rPr>
      <t>M1</t>
    </r>
    <r>
      <rPr>
        <sz val="12"/>
        <color theme="1"/>
        <rFont val="新細明體"/>
        <family val="1"/>
        <charset val="136"/>
      </rPr>
      <t>、</t>
    </r>
    <r>
      <rPr>
        <sz val="12"/>
        <color theme="1"/>
        <rFont val="Calibri"/>
        <family val="2"/>
      </rPr>
      <t>M12</t>
    </r>
    <r>
      <rPr>
        <sz val="12"/>
        <color theme="1"/>
        <rFont val="新細明體"/>
        <family val="1"/>
        <charset val="136"/>
      </rPr>
      <t>發掘簡報〉，《文物》，</t>
    </r>
    <r>
      <rPr>
        <sz val="12"/>
        <color theme="1"/>
        <rFont val="Calibri"/>
        <family val="2"/>
      </rPr>
      <t>2024</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4-24</t>
    </r>
    <r>
      <rPr>
        <sz val="12"/>
        <color theme="1"/>
        <rFont val="新細明體"/>
        <family val="1"/>
        <charset val="136"/>
      </rPr>
      <t>。</t>
    </r>
  </si>
  <si>
    <r>
      <rPr>
        <sz val="12"/>
        <color theme="1"/>
        <rFont val="新細明體"/>
        <family val="1"/>
        <charset val="136"/>
      </rPr>
      <t>貴州省遵義縣龍坪區永安縣皇墳嘴</t>
    </r>
    <r>
      <rPr>
        <sz val="12"/>
        <color theme="1"/>
        <rFont val="Calibri"/>
        <family val="2"/>
      </rPr>
      <t>M1</t>
    </r>
  </si>
  <si>
    <r>
      <rPr>
        <sz val="12"/>
        <color theme="1"/>
        <rFont val="新細明體"/>
        <family val="1"/>
        <charset val="136"/>
      </rPr>
      <t>南宋晚期</t>
    </r>
  </si>
  <si>
    <r>
      <rPr>
        <sz val="12"/>
        <color theme="1"/>
        <rFont val="新細明體"/>
        <family val="1"/>
        <charset val="136"/>
      </rPr>
      <t>楊粲</t>
    </r>
    <r>
      <rPr>
        <sz val="12"/>
        <color theme="1"/>
        <rFont val="Calibri"/>
        <family val="2"/>
      </rPr>
      <t>(</t>
    </r>
    <r>
      <rPr>
        <sz val="12"/>
        <color theme="1"/>
        <rFont val="新細明體"/>
        <family val="1"/>
        <charset val="136"/>
      </rPr>
      <t>南</t>
    </r>
    <r>
      <rPr>
        <sz val="12"/>
        <color theme="1"/>
        <rFont val="Calibri"/>
        <family val="2"/>
      </rPr>
      <t>)</t>
    </r>
    <r>
      <rPr>
        <sz val="12"/>
        <color theme="1"/>
        <rFont val="新細明體"/>
        <family val="1"/>
        <charset val="136"/>
      </rPr>
      <t>、楊粲妻</t>
    </r>
    <r>
      <rPr>
        <sz val="12"/>
        <color theme="1"/>
        <rFont val="Calibri"/>
        <family val="2"/>
      </rPr>
      <t>(</t>
    </r>
    <r>
      <rPr>
        <sz val="12"/>
        <color theme="1"/>
        <rFont val="新細明體"/>
        <family val="1"/>
        <charset val="136"/>
      </rPr>
      <t>北</t>
    </r>
    <r>
      <rPr>
        <sz val="12"/>
        <color theme="1"/>
        <rFont val="Calibri"/>
        <family val="2"/>
      </rPr>
      <t>)(</t>
    </r>
    <r>
      <rPr>
        <sz val="12"/>
        <color theme="1"/>
        <rFont val="新細明體"/>
        <family val="1"/>
        <charset val="136"/>
      </rPr>
      <t>姓名不明</t>
    </r>
    <r>
      <rPr>
        <sz val="12"/>
        <color theme="1"/>
        <rFont val="Calibri"/>
        <family val="2"/>
      </rPr>
      <t>)</t>
    </r>
  </si>
  <si>
    <r>
      <rPr>
        <sz val="12"/>
        <color theme="1"/>
        <rFont val="新細明體"/>
        <family val="1"/>
        <charset val="136"/>
      </rPr>
      <t>播州土司楊氏家族墓地、</t>
    </r>
    <r>
      <rPr>
        <sz val="12"/>
        <color theme="1"/>
        <rFont val="Calibri"/>
        <family val="2"/>
      </rPr>
      <t xml:space="preserve"> </t>
    </r>
    <r>
      <rPr>
        <sz val="12"/>
        <color theme="1"/>
        <rFont val="新細明體"/>
        <family val="1"/>
        <charset val="136"/>
      </rPr>
      <t>楊價</t>
    </r>
    <r>
      <rPr>
        <sz val="12"/>
        <color theme="1"/>
        <rFont val="Calibri"/>
        <family val="2"/>
      </rPr>
      <t>(</t>
    </r>
    <r>
      <rPr>
        <sz val="12"/>
        <color theme="1"/>
        <rFont val="新細明體"/>
        <family val="1"/>
        <charset val="136"/>
      </rPr>
      <t>子，</t>
    </r>
    <r>
      <rPr>
        <sz val="12"/>
        <color theme="1"/>
        <rFont val="Calibri"/>
        <family val="2"/>
      </rPr>
      <t>T6857)</t>
    </r>
  </si>
  <si>
    <r>
      <rPr>
        <sz val="12"/>
        <color theme="1"/>
        <rFont val="新細明體"/>
        <family val="1"/>
        <charset val="136"/>
      </rPr>
      <t>殘墓誌</t>
    </r>
    <r>
      <rPr>
        <sz val="12"/>
        <color theme="1"/>
        <rFont val="Calibri"/>
        <family val="2"/>
      </rPr>
      <t>1</t>
    </r>
  </si>
  <si>
    <r>
      <rPr>
        <sz val="12"/>
        <color theme="1"/>
        <rFont val="新細明體"/>
        <family val="1"/>
        <charset val="136"/>
      </rPr>
      <t>播州安撫使</t>
    </r>
    <r>
      <rPr>
        <sz val="12"/>
        <color theme="1"/>
        <rFont val="Calibri"/>
        <family val="2"/>
      </rPr>
      <t>(</t>
    </r>
    <r>
      <rPr>
        <sz val="12"/>
        <color theme="1"/>
        <rFont val="新細明體"/>
        <family val="1"/>
        <charset val="136"/>
      </rPr>
      <t>根據考古報告</t>
    </r>
    <r>
      <rPr>
        <sz val="12"/>
        <color theme="1"/>
        <rFont val="Calibri"/>
        <family val="2"/>
      </rPr>
      <t>)</t>
    </r>
    <r>
      <rPr>
        <sz val="12"/>
        <color theme="1"/>
        <rFont val="新細明體"/>
        <family val="1"/>
        <charset val="136"/>
      </rPr>
      <t>、播州楊氏</t>
    </r>
    <r>
      <rPr>
        <sz val="12"/>
        <color theme="1"/>
        <rFont val="Calibri"/>
        <family val="2"/>
      </rPr>
      <t>13</t>
    </r>
    <r>
      <rPr>
        <sz val="12"/>
        <color theme="1"/>
        <rFont val="新細明體"/>
        <family val="1"/>
        <charset val="136"/>
      </rPr>
      <t>世</t>
    </r>
    <r>
      <rPr>
        <sz val="12"/>
        <color theme="1"/>
        <rFont val="Calibri"/>
        <family val="2"/>
      </rPr>
      <t>(</t>
    </r>
    <r>
      <rPr>
        <sz val="12"/>
        <color theme="1"/>
        <rFont val="新細明體"/>
        <family val="1"/>
        <charset val="136"/>
      </rPr>
      <t>根據考古報告</t>
    </r>
    <r>
      <rPr>
        <sz val="12"/>
        <color theme="1"/>
        <rFont val="Calibri"/>
        <family val="2"/>
      </rPr>
      <t>)</t>
    </r>
  </si>
  <si>
    <r>
      <rPr>
        <sz val="12"/>
        <color theme="1"/>
        <rFont val="新細明體"/>
        <family val="1"/>
        <charset val="136"/>
      </rPr>
      <t>〈貴州遵義發現宋墓〉，《文物參考資料》，</t>
    </r>
    <r>
      <rPr>
        <sz val="12"/>
        <color theme="1"/>
        <rFont val="Calibri"/>
        <family val="2"/>
      </rPr>
      <t>1954</t>
    </r>
    <r>
      <rPr>
        <sz val="12"/>
        <color theme="1"/>
        <rFont val="新細明體"/>
        <family val="1"/>
        <charset val="136"/>
      </rPr>
      <t>年</t>
    </r>
    <r>
      <rPr>
        <sz val="12"/>
        <color theme="1"/>
        <rFont val="Calibri"/>
        <family val="2"/>
      </rPr>
      <t>6</t>
    </r>
    <r>
      <rPr>
        <sz val="12"/>
        <color theme="1"/>
        <rFont val="新細明體"/>
        <family val="1"/>
        <charset val="136"/>
      </rPr>
      <t>期，頁</t>
    </r>
    <r>
      <rPr>
        <sz val="12"/>
        <color theme="1"/>
        <rFont val="Calibri"/>
        <family val="2"/>
      </rPr>
      <t>122</t>
    </r>
    <r>
      <rPr>
        <sz val="12"/>
        <color theme="1"/>
        <rFont val="新細明體"/>
        <family val="1"/>
        <charset val="136"/>
      </rPr>
      <t>。</t>
    </r>
    <r>
      <rPr>
        <sz val="12"/>
        <color theme="1"/>
        <rFont val="Calibri"/>
        <family val="2"/>
      </rPr>
      <t xml:space="preserve">; </t>
    </r>
    <r>
      <rPr>
        <sz val="12"/>
        <color theme="1"/>
        <rFont val="新細明體"/>
        <family val="1"/>
        <charset val="136"/>
      </rPr>
      <t>貴州省博物館籌備處，〈貴州遵義專區的兩座宋墓簡介〉，《文物》，</t>
    </r>
    <r>
      <rPr>
        <sz val="12"/>
        <color theme="1"/>
        <rFont val="Calibri"/>
        <family val="2"/>
      </rPr>
      <t>1955</t>
    </r>
    <r>
      <rPr>
        <sz val="12"/>
        <color theme="1"/>
        <rFont val="新細明體"/>
        <family val="1"/>
        <charset val="136"/>
      </rPr>
      <t>年</t>
    </r>
    <r>
      <rPr>
        <sz val="12"/>
        <color theme="1"/>
        <rFont val="Calibri"/>
        <family val="2"/>
      </rPr>
      <t>9</t>
    </r>
    <r>
      <rPr>
        <sz val="12"/>
        <color theme="1"/>
        <rFont val="新細明體"/>
        <family val="1"/>
        <charset val="136"/>
      </rPr>
      <t>期，頁</t>
    </r>
    <r>
      <rPr>
        <sz val="12"/>
        <color theme="1"/>
        <rFont val="Calibri"/>
        <family val="2"/>
      </rPr>
      <t>85-86</t>
    </r>
    <r>
      <rPr>
        <sz val="12"/>
        <color theme="1"/>
        <rFont val="新細明體"/>
        <family val="1"/>
        <charset val="136"/>
      </rPr>
      <t>。</t>
    </r>
    <r>
      <rPr>
        <sz val="12"/>
        <color theme="1"/>
        <rFont val="Calibri"/>
        <family val="2"/>
      </rPr>
      <t xml:space="preserve">; </t>
    </r>
    <r>
      <rPr>
        <sz val="12"/>
        <color theme="1"/>
        <rFont val="新細明體"/>
        <family val="1"/>
        <charset val="136"/>
      </rPr>
      <t>宋世坤，〈播州楊氏墓葬〉，《考古與文物》，</t>
    </r>
    <r>
      <rPr>
        <sz val="12"/>
        <color theme="1"/>
        <rFont val="Calibri"/>
        <family val="2"/>
      </rPr>
      <t>1986</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22-29</t>
    </r>
    <r>
      <rPr>
        <sz val="12"/>
        <color theme="1"/>
        <rFont val="新細明體"/>
        <family val="1"/>
        <charset val="136"/>
      </rPr>
      <t>。</t>
    </r>
    <r>
      <rPr>
        <sz val="12"/>
        <color theme="1"/>
        <rFont val="Calibri"/>
        <family val="2"/>
      </rPr>
      <t xml:space="preserve">; </t>
    </r>
    <r>
      <rPr>
        <sz val="12"/>
        <color theme="1"/>
        <rFont val="新細明體"/>
        <family val="1"/>
        <charset val="136"/>
      </rPr>
      <t>〈《遵義楊粲墓發掘報告》摘要〉，收入《貴州田野考古四十年</t>
    </r>
    <r>
      <rPr>
        <sz val="12"/>
        <color theme="1"/>
        <rFont val="Calibri"/>
        <family val="2"/>
      </rPr>
      <t>1953-1993</t>
    </r>
    <r>
      <rPr>
        <sz val="12"/>
        <color theme="1"/>
        <rFont val="新細明體"/>
        <family val="1"/>
        <charset val="136"/>
      </rPr>
      <t>》，貴陽：貴州民族出版社，</t>
    </r>
    <r>
      <rPr>
        <sz val="12"/>
        <color theme="1"/>
        <rFont val="Calibri"/>
        <family val="2"/>
      </rPr>
      <t>1993</t>
    </r>
    <r>
      <rPr>
        <sz val="12"/>
        <color theme="1"/>
        <rFont val="新細明體"/>
        <family val="1"/>
        <charset val="136"/>
      </rPr>
      <t>，頁</t>
    </r>
    <r>
      <rPr>
        <sz val="12"/>
        <color theme="1"/>
        <rFont val="Calibri"/>
        <family val="2"/>
      </rPr>
      <t>356-361</t>
    </r>
    <r>
      <rPr>
        <sz val="12"/>
        <color theme="1"/>
        <rFont val="新細明體"/>
        <family val="1"/>
        <charset val="136"/>
      </rPr>
      <t>。</t>
    </r>
    <r>
      <rPr>
        <sz val="12"/>
        <color theme="1"/>
        <rFont val="Calibri"/>
        <family val="2"/>
      </rPr>
      <t xml:space="preserve">; </t>
    </r>
    <r>
      <rPr>
        <sz val="12"/>
        <color theme="1"/>
        <rFont val="新細明體"/>
        <family val="1"/>
        <charset val="136"/>
      </rPr>
      <t>周必素、韋松恒、彭萬，〈貴州遵義市播州楊氏土司墓葬腰坑初步研究〉，《江漢考古》，</t>
    </r>
    <r>
      <rPr>
        <sz val="12"/>
        <color theme="1"/>
        <rFont val="Calibri"/>
        <family val="2"/>
      </rPr>
      <t>2019</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110-120</t>
    </r>
    <r>
      <rPr>
        <sz val="12"/>
        <color theme="1"/>
        <rFont val="新細明體"/>
        <family val="1"/>
        <charset val="136"/>
      </rPr>
      <t>。</t>
    </r>
    <r>
      <rPr>
        <sz val="12"/>
        <color theme="1"/>
        <rFont val="Calibri"/>
        <family val="2"/>
      </rPr>
      <t xml:space="preserve">; </t>
    </r>
    <r>
      <rPr>
        <sz val="12"/>
        <color theme="1"/>
        <rFont val="新細明體"/>
        <family val="1"/>
        <charset val="136"/>
      </rPr>
      <t>張勛燎、白彬，〈四川平武明王璽家族墓出土部分道教文物的考察〉，收入《中國道教考古</t>
    </r>
    <r>
      <rPr>
        <sz val="12"/>
        <color theme="1"/>
        <rFont val="Calibri"/>
        <family val="2"/>
      </rPr>
      <t>4</t>
    </r>
    <r>
      <rPr>
        <sz val="12"/>
        <color theme="1"/>
        <rFont val="新細明體"/>
        <family val="1"/>
        <charset val="136"/>
      </rPr>
      <t>》，北京：線裝書局，</t>
    </r>
    <r>
      <rPr>
        <sz val="12"/>
        <color theme="1"/>
        <rFont val="Calibri"/>
        <family val="2"/>
      </rPr>
      <t>2006</t>
    </r>
    <r>
      <rPr>
        <sz val="12"/>
        <color theme="1"/>
        <rFont val="新細明體"/>
        <family val="1"/>
        <charset val="136"/>
      </rPr>
      <t>，頁</t>
    </r>
    <r>
      <rPr>
        <sz val="12"/>
        <color theme="1"/>
        <rFont val="Calibri"/>
        <family val="2"/>
      </rPr>
      <t>1297-1333</t>
    </r>
    <r>
      <rPr>
        <sz val="12"/>
        <color theme="1"/>
        <rFont val="新細明體"/>
        <family val="1"/>
        <charset val="136"/>
      </rPr>
      <t>。</t>
    </r>
  </si>
  <si>
    <r>
      <rPr>
        <sz val="12"/>
        <color theme="1"/>
        <rFont val="新細明體"/>
        <family val="1"/>
        <charset val="136"/>
      </rPr>
      <t>貴州省遵義縣高坪鎮地瓜堡珍珠山</t>
    </r>
    <r>
      <rPr>
        <sz val="12"/>
        <color theme="1"/>
        <rFont val="Calibri"/>
        <family val="2"/>
      </rPr>
      <t>M6</t>
    </r>
  </si>
  <si>
    <r>
      <rPr>
        <sz val="12"/>
        <color theme="1"/>
        <rFont val="新細明體"/>
        <family val="1"/>
        <charset val="136"/>
      </rPr>
      <t>建於咸淳三年、葬於至元辛卯八月之壬申</t>
    </r>
    <r>
      <rPr>
        <sz val="12"/>
        <color theme="1"/>
        <rFont val="Calibri"/>
        <family val="2"/>
      </rPr>
      <t>(</t>
    </r>
    <r>
      <rPr>
        <sz val="12"/>
        <color theme="1"/>
        <rFont val="新細明體"/>
        <family val="1"/>
        <charset val="136"/>
      </rPr>
      <t>田清慧</t>
    </r>
    <r>
      <rPr>
        <sz val="12"/>
        <color theme="1"/>
        <rFont val="Calibri"/>
        <family val="2"/>
      </rPr>
      <t>)</t>
    </r>
  </si>
  <si>
    <t>1267; 1291</t>
  </si>
  <si>
    <r>
      <rPr>
        <sz val="12"/>
        <color theme="1"/>
        <rFont val="新細明體"/>
        <family val="1"/>
        <charset val="136"/>
      </rPr>
      <t>楊文</t>
    </r>
    <r>
      <rPr>
        <sz val="12"/>
        <color theme="1"/>
        <rFont val="Calibri"/>
        <family val="2"/>
      </rPr>
      <t>(</t>
    </r>
    <r>
      <rPr>
        <sz val="12"/>
        <color theme="1"/>
        <rFont val="新細明體"/>
        <family val="1"/>
        <charset val="136"/>
      </rPr>
      <t>中</t>
    </r>
    <r>
      <rPr>
        <sz val="12"/>
        <color theme="1"/>
        <rFont val="Calibri"/>
        <family val="2"/>
      </rPr>
      <t>)</t>
    </r>
    <r>
      <rPr>
        <sz val="12"/>
        <color theme="1"/>
        <rFont val="新細明體"/>
        <family val="1"/>
        <charset val="136"/>
      </rPr>
      <t>、田清慧</t>
    </r>
    <r>
      <rPr>
        <sz val="12"/>
        <color theme="1"/>
        <rFont val="Calibri"/>
        <family val="2"/>
      </rPr>
      <t>(</t>
    </r>
    <r>
      <rPr>
        <sz val="12"/>
        <color theme="1"/>
        <rFont val="新細明體"/>
        <family val="1"/>
        <charset val="136"/>
      </rPr>
      <t>東</t>
    </r>
    <r>
      <rPr>
        <sz val="12"/>
        <color theme="1"/>
        <rFont val="Calibri"/>
        <family val="2"/>
      </rPr>
      <t>)</t>
    </r>
    <r>
      <rPr>
        <sz val="12"/>
        <color theme="1"/>
        <rFont val="新細明體"/>
        <family val="1"/>
        <charset val="136"/>
      </rPr>
      <t>、楊文某子</t>
    </r>
    <r>
      <rPr>
        <sz val="12"/>
        <color theme="1"/>
        <rFont val="Calibri"/>
        <family val="2"/>
      </rPr>
      <t>(</t>
    </r>
    <r>
      <rPr>
        <sz val="12"/>
        <color theme="1"/>
        <rFont val="新細明體"/>
        <family val="1"/>
        <charset val="136"/>
      </rPr>
      <t>西</t>
    </r>
    <r>
      <rPr>
        <sz val="12"/>
        <color theme="1"/>
        <rFont val="Calibri"/>
        <family val="2"/>
      </rPr>
      <t>)</t>
    </r>
  </si>
  <si>
    <r>
      <t>?-1265(</t>
    </r>
    <r>
      <rPr>
        <sz val="12"/>
        <color theme="1"/>
        <rFont val="新細明體"/>
        <family val="1"/>
        <charset val="136"/>
      </rPr>
      <t>楊文</t>
    </r>
    <r>
      <rPr>
        <sz val="12"/>
        <color theme="1"/>
        <rFont val="Calibri"/>
        <family val="2"/>
      </rPr>
      <t>)</t>
    </r>
    <r>
      <rPr>
        <sz val="12"/>
        <color theme="1"/>
        <rFont val="新細明體"/>
        <family val="1"/>
        <charset val="136"/>
      </rPr>
      <t>、</t>
    </r>
    <r>
      <rPr>
        <sz val="12"/>
        <color theme="1"/>
        <rFont val="Calibri"/>
        <family val="2"/>
      </rPr>
      <t>1231-1290(60)(</t>
    </r>
    <r>
      <rPr>
        <sz val="12"/>
        <color theme="1"/>
        <rFont val="新細明體"/>
        <family val="1"/>
        <charset val="136"/>
      </rPr>
      <t>田清慧</t>
    </r>
    <r>
      <rPr>
        <sz val="12"/>
        <color theme="1"/>
        <rFont val="Calibri"/>
        <family val="2"/>
      </rPr>
      <t>)</t>
    </r>
  </si>
  <si>
    <r>
      <rPr>
        <sz val="12"/>
        <color theme="1"/>
        <rFont val="新細明體"/>
        <family val="1"/>
        <charset val="136"/>
      </rPr>
      <t>播州土司楊氏家族墓地、楊價</t>
    </r>
    <r>
      <rPr>
        <sz val="12"/>
        <color theme="1"/>
        <rFont val="Calibri"/>
        <family val="2"/>
      </rPr>
      <t>(</t>
    </r>
    <r>
      <rPr>
        <sz val="12"/>
        <color theme="1"/>
        <rFont val="新細明體"/>
        <family val="1"/>
        <charset val="136"/>
      </rPr>
      <t>父，</t>
    </r>
    <r>
      <rPr>
        <sz val="12"/>
        <color theme="1"/>
        <rFont val="Calibri"/>
        <family val="2"/>
      </rPr>
      <t>T6857)</t>
    </r>
  </si>
  <si>
    <r>
      <rPr>
        <sz val="12"/>
        <color theme="1"/>
        <rFont val="新細明體"/>
        <family val="1"/>
        <charset val="136"/>
      </rPr>
      <t>壙誌銘</t>
    </r>
    <r>
      <rPr>
        <sz val="12"/>
        <color theme="1"/>
        <rFont val="Calibri"/>
        <family val="2"/>
      </rPr>
      <t>1(</t>
    </r>
    <r>
      <rPr>
        <sz val="12"/>
        <color theme="1"/>
        <rFont val="新細明體"/>
        <family val="1"/>
        <charset val="136"/>
      </rPr>
      <t>無題，東室</t>
    </r>
    <r>
      <rPr>
        <sz val="12"/>
        <color theme="1"/>
        <rFont val="Calibri"/>
        <family val="2"/>
      </rPr>
      <t>)</t>
    </r>
    <r>
      <rPr>
        <sz val="12"/>
        <color theme="1"/>
        <rFont val="新細明體"/>
        <family val="1"/>
        <charset val="136"/>
      </rPr>
      <t>、神道碑</t>
    </r>
    <r>
      <rPr>
        <sz val="12"/>
        <color theme="1"/>
        <rFont val="Calibri"/>
        <family val="2"/>
      </rPr>
      <t>1(</t>
    </r>
    <r>
      <rPr>
        <sz val="12"/>
        <color theme="1"/>
        <rFont val="新細明體"/>
        <family val="1"/>
        <charset val="136"/>
      </rPr>
      <t>作為東室封門石</t>
    </r>
    <r>
      <rPr>
        <sz val="12"/>
        <color theme="1"/>
        <rFont val="Calibri"/>
        <family val="2"/>
      </rPr>
      <t>)</t>
    </r>
  </si>
  <si>
    <r>
      <rPr>
        <sz val="12"/>
        <color theme="1"/>
        <rFont val="新細明體"/>
        <family val="1"/>
        <charset val="136"/>
      </rPr>
      <t>播州楊氏十五世、播州安撫使、金洲觀察使</t>
    </r>
    <r>
      <rPr>
        <sz val="12"/>
        <color theme="1"/>
        <rFont val="Calibri"/>
        <family val="2"/>
      </rPr>
      <t>(</t>
    </r>
    <r>
      <rPr>
        <sz val="12"/>
        <color theme="1"/>
        <rFont val="新細明體"/>
        <family val="1"/>
        <charset val="136"/>
      </rPr>
      <t>南宋封</t>
    </r>
    <r>
      <rPr>
        <sz val="12"/>
        <color theme="1"/>
        <rFont val="Calibri"/>
        <family val="2"/>
      </rPr>
      <t>)</t>
    </r>
    <r>
      <rPr>
        <sz val="12"/>
        <color theme="1"/>
        <rFont val="新細明體"/>
        <family val="1"/>
        <charset val="136"/>
      </rPr>
      <t>、榮祿大夫同知樞密院事柱國播國公，諡崇德</t>
    </r>
    <r>
      <rPr>
        <sz val="12"/>
        <color theme="1"/>
        <rFont val="Calibri"/>
        <family val="2"/>
      </rPr>
      <t>(</t>
    </r>
    <r>
      <rPr>
        <sz val="12"/>
        <color theme="1"/>
        <rFont val="新細明體"/>
        <family val="1"/>
        <charset val="136"/>
      </rPr>
      <t>元朝封</t>
    </r>
    <r>
      <rPr>
        <sz val="12"/>
        <color theme="1"/>
        <rFont val="Calibri"/>
        <family val="2"/>
      </rPr>
      <t>)</t>
    </r>
  </si>
  <si>
    <r>
      <rPr>
        <sz val="12"/>
        <color theme="1"/>
        <rFont val="新細明體"/>
        <family val="1"/>
        <charset val="136"/>
      </rPr>
      <t>宋世坤，〈播州楊氏墓葬〉，《考古與文物》，</t>
    </r>
    <r>
      <rPr>
        <sz val="12"/>
        <color theme="1"/>
        <rFont val="Calibri"/>
        <family val="2"/>
      </rPr>
      <t>1986</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22-29</t>
    </r>
    <r>
      <rPr>
        <sz val="12"/>
        <color theme="1"/>
        <rFont val="新細明體"/>
        <family val="1"/>
        <charset val="136"/>
      </rPr>
      <t>。</t>
    </r>
    <r>
      <rPr>
        <sz val="12"/>
        <color theme="1"/>
        <rFont val="Calibri"/>
        <family val="2"/>
      </rPr>
      <t xml:space="preserve">; </t>
    </r>
    <r>
      <rPr>
        <sz val="12"/>
        <color theme="1"/>
        <rFont val="新細明體"/>
        <family val="1"/>
        <charset val="136"/>
      </rPr>
      <t>貴州省博物館，〈遵義高坪「播州土司」楊文等四座墓葬發掘記〉，《文物》，</t>
    </r>
    <r>
      <rPr>
        <sz val="12"/>
        <color theme="1"/>
        <rFont val="Calibri"/>
        <family val="2"/>
      </rPr>
      <t>1974</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62-70</t>
    </r>
    <r>
      <rPr>
        <sz val="12"/>
        <color theme="1"/>
        <rFont val="新細明體"/>
        <family val="1"/>
        <charset val="136"/>
      </rPr>
      <t>。</t>
    </r>
    <r>
      <rPr>
        <sz val="12"/>
        <color theme="1"/>
        <rFont val="Calibri"/>
        <family val="2"/>
      </rPr>
      <t xml:space="preserve">; </t>
    </r>
    <r>
      <rPr>
        <sz val="12"/>
        <color theme="1"/>
        <rFont val="新細明體"/>
        <family val="1"/>
        <charset val="136"/>
      </rPr>
      <t>周必素、韋松恒、彭萬，〈貴州遵義市播州楊氏土司墓葬腰坑初步研究〉，《江漢考古》，</t>
    </r>
    <r>
      <rPr>
        <sz val="12"/>
        <color theme="1"/>
        <rFont val="Calibri"/>
        <family val="2"/>
      </rPr>
      <t>2019</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110-120</t>
    </r>
    <r>
      <rPr>
        <sz val="12"/>
        <color theme="1"/>
        <rFont val="新細明體"/>
        <family val="1"/>
        <charset val="136"/>
      </rPr>
      <t>。</t>
    </r>
  </si>
  <si>
    <r>
      <rPr>
        <sz val="12"/>
        <color theme="1"/>
        <rFont val="新細明體"/>
        <family val="1"/>
        <charset val="136"/>
      </rPr>
      <t>安徽省合肥市東郊大興集</t>
    </r>
    <r>
      <rPr>
        <sz val="12"/>
        <color theme="1"/>
        <rFont val="Calibri"/>
        <family val="2"/>
      </rPr>
      <t>M1</t>
    </r>
  </si>
  <si>
    <r>
      <rPr>
        <sz val="12"/>
        <color theme="1"/>
        <rFont val="新細明體"/>
        <family val="1"/>
        <charset val="136"/>
      </rPr>
      <t>遷葬於建炎三年至紹興三十一年間</t>
    </r>
  </si>
  <si>
    <r>
      <rPr>
        <sz val="12"/>
        <color theme="1"/>
        <rFont val="新細明體"/>
        <family val="1"/>
        <charset val="136"/>
      </rPr>
      <t>包拯、董氏</t>
    </r>
  </si>
  <si>
    <r>
      <t>999-1062</t>
    </r>
    <r>
      <rPr>
        <sz val="12"/>
        <color theme="1"/>
        <rFont val="新細明體"/>
        <family val="1"/>
        <charset val="136"/>
      </rPr>
      <t>、</t>
    </r>
    <r>
      <rPr>
        <sz val="12"/>
        <color theme="1"/>
        <rFont val="Calibri"/>
        <family val="2"/>
      </rPr>
      <t>1001-1068(68)</t>
    </r>
  </si>
  <si>
    <r>
      <rPr>
        <sz val="12"/>
        <color theme="1"/>
        <rFont val="新細明體"/>
        <family val="1"/>
        <charset val="136"/>
      </rPr>
      <t>墓誌並蓋「宋樞密副使贈禮部尚書孝肅包公墓銘」</t>
    </r>
    <r>
      <rPr>
        <sz val="12"/>
        <color theme="1"/>
        <rFont val="Calibri"/>
        <family val="2"/>
      </rPr>
      <t>1</t>
    </r>
    <r>
      <rPr>
        <sz val="12"/>
        <color theme="1"/>
        <rFont val="新細明體"/>
        <family val="1"/>
        <charset val="136"/>
      </rPr>
      <t>、墓誌並蓋「宋故永康郡夫人董氏墓誌銘」</t>
    </r>
    <r>
      <rPr>
        <sz val="12"/>
        <color theme="1"/>
        <rFont val="Calibri"/>
        <family val="2"/>
      </rPr>
      <t>1</t>
    </r>
  </si>
  <si>
    <r>
      <rPr>
        <sz val="12"/>
        <color theme="1"/>
        <rFont val="新細明體"/>
        <family val="1"/>
        <charset val="136"/>
      </rPr>
      <t>樞密副使</t>
    </r>
    <r>
      <rPr>
        <sz val="12"/>
        <color theme="1"/>
        <rFont val="Calibri"/>
        <family val="2"/>
      </rPr>
      <t>(</t>
    </r>
    <r>
      <rPr>
        <sz val="12"/>
        <color theme="1"/>
        <rFont val="新細明體"/>
        <family val="1"/>
        <charset val="136"/>
      </rPr>
      <t>包拯</t>
    </r>
    <r>
      <rPr>
        <sz val="12"/>
        <color theme="1"/>
        <rFont val="Calibri"/>
        <family val="2"/>
      </rPr>
      <t>)</t>
    </r>
    <r>
      <rPr>
        <sz val="12"/>
        <color theme="1"/>
        <rFont val="新細明體"/>
        <family val="1"/>
        <charset val="136"/>
      </rPr>
      <t>、永康郡夫人</t>
    </r>
    <r>
      <rPr>
        <sz val="12"/>
        <color theme="1"/>
        <rFont val="Calibri"/>
        <family val="2"/>
      </rPr>
      <t>(</t>
    </r>
    <r>
      <rPr>
        <sz val="12"/>
        <color theme="1"/>
        <rFont val="新細明體"/>
        <family val="1"/>
        <charset val="136"/>
      </rPr>
      <t>董氏</t>
    </r>
    <r>
      <rPr>
        <sz val="12"/>
        <color theme="1"/>
        <rFont val="Calibri"/>
        <family val="2"/>
      </rPr>
      <t>)</t>
    </r>
  </si>
  <si>
    <r>
      <rPr>
        <sz val="12"/>
        <color theme="1"/>
        <rFont val="新細明體"/>
        <family val="1"/>
        <charset val="136"/>
      </rPr>
      <t>安徽省潛山縣彭嶺工業區管委會</t>
    </r>
  </si>
  <si>
    <r>
      <rPr>
        <sz val="12"/>
        <color theme="1"/>
        <rFont val="新細明體"/>
        <family val="1"/>
        <charset val="136"/>
      </rPr>
      <t>南宋</t>
    </r>
  </si>
  <si>
    <t>Unknown</t>
    <phoneticPr fontId="6" type="noConversion"/>
  </si>
  <si>
    <r>
      <rPr>
        <sz val="12"/>
        <color theme="1"/>
        <rFont val="新細明體"/>
        <family val="1"/>
        <charset val="136"/>
      </rPr>
      <t>墓誌</t>
    </r>
    <r>
      <rPr>
        <sz val="12"/>
        <color theme="1"/>
        <rFont val="Calibri"/>
        <family val="2"/>
      </rPr>
      <t>1(</t>
    </r>
    <r>
      <rPr>
        <sz val="12"/>
        <color theme="1"/>
        <rFont val="新細明體"/>
        <family val="1"/>
        <charset val="136"/>
      </rPr>
      <t>殘</t>
    </r>
    <r>
      <rPr>
        <sz val="12"/>
        <color theme="1"/>
        <rFont val="Calibri"/>
        <family val="2"/>
      </rPr>
      <t>)</t>
    </r>
    <r>
      <rPr>
        <sz val="12"/>
        <color theme="1"/>
        <rFont val="新細明體"/>
        <family val="1"/>
        <charset val="136"/>
      </rPr>
      <t>、磚質地記</t>
    </r>
    <r>
      <rPr>
        <sz val="12"/>
        <color theme="1"/>
        <rFont val="Calibri"/>
        <family val="2"/>
      </rPr>
      <t>1(</t>
    </r>
    <r>
      <rPr>
        <sz val="12"/>
        <color theme="1"/>
        <rFont val="新細明體"/>
        <family val="1"/>
        <charset val="136"/>
      </rPr>
      <t>朱書</t>
    </r>
    <r>
      <rPr>
        <sz val="12"/>
        <color theme="1"/>
        <rFont val="Calibri"/>
        <family val="2"/>
      </rPr>
      <t>)</t>
    </r>
  </si>
  <si>
    <r>
      <rPr>
        <sz val="12"/>
        <color theme="1"/>
        <rFont val="新細明體"/>
        <family val="1"/>
        <charset val="136"/>
      </rPr>
      <t>潛山縣文物管理所，〈潛山縣彭嶺宋墓清理簡報〉，《文物研究》，</t>
    </r>
    <r>
      <rPr>
        <sz val="12"/>
        <color theme="1"/>
        <rFont val="Calibri"/>
        <family val="2"/>
      </rPr>
      <t>12</t>
    </r>
    <r>
      <rPr>
        <sz val="12"/>
        <color theme="1"/>
        <rFont val="新細明體"/>
        <family val="1"/>
        <charset val="136"/>
      </rPr>
      <t>，</t>
    </r>
    <r>
      <rPr>
        <sz val="12"/>
        <color theme="1"/>
        <rFont val="Calibri"/>
        <family val="2"/>
      </rPr>
      <t>1999</t>
    </r>
    <r>
      <rPr>
        <sz val="12"/>
        <color theme="1"/>
        <rFont val="新細明體"/>
        <family val="1"/>
        <charset val="136"/>
      </rPr>
      <t>年，頁</t>
    </r>
    <r>
      <rPr>
        <sz val="12"/>
        <color theme="1"/>
        <rFont val="Calibri"/>
        <family val="2"/>
      </rPr>
      <t>112-113</t>
    </r>
    <r>
      <rPr>
        <sz val="12"/>
        <color theme="1"/>
        <rFont val="新細明體"/>
        <family val="1"/>
        <charset val="136"/>
      </rPr>
      <t>。</t>
    </r>
  </si>
  <si>
    <r>
      <rPr>
        <sz val="12"/>
        <color theme="1"/>
        <rFont val="新細明體"/>
        <family val="1"/>
        <charset val="136"/>
      </rPr>
      <t>福建省泉州南安縣西峰寓舍埔</t>
    </r>
  </si>
  <si>
    <r>
      <rPr>
        <sz val="12"/>
        <color theme="1"/>
        <rFont val="新細明體"/>
        <family val="1"/>
        <charset val="136"/>
      </rPr>
      <t>葬於淳熙十三年閏七月十四日己未</t>
    </r>
  </si>
  <si>
    <r>
      <rPr>
        <sz val="12"/>
        <color theme="1"/>
        <rFont val="新細明體"/>
        <family val="1"/>
        <charset val="136"/>
      </rPr>
      <t>蔡氏</t>
    </r>
  </si>
  <si>
    <t>1134-1161(28)</t>
  </si>
  <si>
    <r>
      <rPr>
        <sz val="12"/>
        <color theme="1"/>
        <rFont val="新細明體"/>
        <family val="1"/>
        <charset val="136"/>
      </rPr>
      <t>黑頁岩墓誌</t>
    </r>
    <r>
      <rPr>
        <sz val="12"/>
        <color theme="1"/>
        <rFont val="Calibri"/>
        <family val="2"/>
      </rPr>
      <t>1(</t>
    </r>
    <r>
      <rPr>
        <sz val="12"/>
        <color theme="1"/>
        <rFont val="新細明體"/>
        <family val="1"/>
        <charset val="136"/>
      </rPr>
      <t>無題</t>
    </r>
    <r>
      <rPr>
        <sz val="12"/>
        <color theme="1"/>
        <rFont val="Calibri"/>
        <family val="2"/>
      </rPr>
      <t>)</t>
    </r>
  </si>
  <si>
    <r>
      <rPr>
        <sz val="12"/>
        <color theme="1"/>
        <rFont val="新細明體"/>
        <family val="1"/>
        <charset val="136"/>
      </rPr>
      <t>恭人</t>
    </r>
  </si>
  <si>
    <r>
      <rPr>
        <sz val="12"/>
        <color theme="1"/>
        <rFont val="新細明體"/>
        <family val="1"/>
        <charset val="136"/>
      </rPr>
      <t>王洪濤，〈泉州、南安發現宋代火葬墓〉，《文物》，</t>
    </r>
    <r>
      <rPr>
        <sz val="12"/>
        <color theme="1"/>
        <rFont val="Calibri"/>
        <family val="2"/>
      </rPr>
      <t>1975</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77-78</t>
    </r>
    <r>
      <rPr>
        <sz val="12"/>
        <color theme="1"/>
        <rFont val="新細明體"/>
        <family val="1"/>
        <charset val="136"/>
      </rPr>
      <t>。</t>
    </r>
  </si>
  <si>
    <r>
      <rPr>
        <sz val="12"/>
        <color theme="1"/>
        <rFont val="新細明體"/>
        <family val="1"/>
        <charset val="136"/>
      </rPr>
      <t>福建省南平市南山鎮</t>
    </r>
  </si>
  <si>
    <r>
      <rPr>
        <sz val="12"/>
        <color theme="1"/>
        <rFont val="新細明體"/>
        <family val="1"/>
        <charset val="136"/>
      </rPr>
      <t>葬於紹興二十三年十二月七日，葬於乾道七年十月十九日</t>
    </r>
  </si>
  <si>
    <t>1153; 1171</t>
  </si>
  <si>
    <r>
      <rPr>
        <sz val="12"/>
        <color theme="1"/>
        <rFont val="新細明體"/>
        <family val="1"/>
        <charset val="136"/>
      </rPr>
      <t>吳洤、魏氏</t>
    </r>
  </si>
  <si>
    <r>
      <t>1097-1152(</t>
    </r>
    <r>
      <rPr>
        <sz val="12"/>
        <color theme="1"/>
        <rFont val="新細明體"/>
        <family val="1"/>
        <charset val="136"/>
      </rPr>
      <t>吳洤</t>
    </r>
    <r>
      <rPr>
        <sz val="12"/>
        <color theme="1"/>
        <rFont val="Calibri"/>
        <family val="2"/>
      </rPr>
      <t>)</t>
    </r>
    <r>
      <rPr>
        <sz val="12"/>
        <color theme="1"/>
        <rFont val="新細明體"/>
        <family val="1"/>
        <charset val="136"/>
      </rPr>
      <t>、</t>
    </r>
    <r>
      <rPr>
        <sz val="12"/>
        <color theme="1"/>
        <rFont val="Calibri"/>
        <family val="2"/>
      </rPr>
      <t>1094-1171(78)(</t>
    </r>
    <r>
      <rPr>
        <sz val="12"/>
        <color theme="1"/>
        <rFont val="新細明體"/>
        <family val="1"/>
        <charset val="136"/>
      </rPr>
      <t>魏氏</t>
    </r>
    <r>
      <rPr>
        <sz val="12"/>
        <color theme="1"/>
        <rFont val="Calibri"/>
        <family val="2"/>
      </rPr>
      <t>)</t>
    </r>
  </si>
  <si>
    <r>
      <rPr>
        <sz val="12"/>
        <color theme="1"/>
        <rFont val="新細明體"/>
        <family val="1"/>
        <charset val="136"/>
      </rPr>
      <t>墓誌銘「宋故建州浦城知丞吳公墓銘」</t>
    </r>
    <r>
      <rPr>
        <sz val="12"/>
        <color theme="1"/>
        <rFont val="Calibri"/>
        <family val="2"/>
      </rPr>
      <t>1</t>
    </r>
    <r>
      <rPr>
        <sz val="12"/>
        <color theme="1"/>
        <rFont val="新細明體"/>
        <family val="1"/>
        <charset val="136"/>
      </rPr>
      <t>、墓誌銘「宋故夫人魏氏墓銘」</t>
    </r>
    <r>
      <rPr>
        <sz val="12"/>
        <color theme="1"/>
        <rFont val="Calibri"/>
        <family val="2"/>
      </rPr>
      <t>1</t>
    </r>
  </si>
  <si>
    <r>
      <rPr>
        <sz val="12"/>
        <color theme="1"/>
        <rFont val="新細明體"/>
        <family val="1"/>
        <charset val="136"/>
      </rPr>
      <t>建州浦城知丞</t>
    </r>
  </si>
  <si>
    <r>
      <rPr>
        <sz val="12"/>
        <color theme="1"/>
        <rFont val="新細明體"/>
        <family val="1"/>
        <charset val="136"/>
      </rPr>
      <t>張文崟，〈福建南平市南山鎮發現一座宋墓〉，《考古》，</t>
    </r>
    <r>
      <rPr>
        <sz val="12"/>
        <color theme="1"/>
        <rFont val="Calibri"/>
        <family val="2"/>
      </rPr>
      <t>2004</t>
    </r>
    <r>
      <rPr>
        <sz val="12"/>
        <color theme="1"/>
        <rFont val="新細明體"/>
        <family val="1"/>
        <charset val="136"/>
      </rPr>
      <t>年</t>
    </r>
    <r>
      <rPr>
        <sz val="12"/>
        <color theme="1"/>
        <rFont val="Calibri"/>
        <family val="2"/>
      </rPr>
      <t>11</t>
    </r>
    <r>
      <rPr>
        <sz val="12"/>
        <color theme="1"/>
        <rFont val="新細明體"/>
        <family val="1"/>
        <charset val="136"/>
      </rPr>
      <t>期，頁</t>
    </r>
    <r>
      <rPr>
        <sz val="12"/>
        <color theme="1"/>
        <rFont val="Calibri"/>
        <family val="2"/>
      </rPr>
      <t>91-96</t>
    </r>
    <r>
      <rPr>
        <sz val="12"/>
        <color theme="1"/>
        <rFont val="新細明體"/>
        <family val="1"/>
        <charset val="136"/>
      </rPr>
      <t>。</t>
    </r>
  </si>
  <si>
    <r>
      <rPr>
        <sz val="12"/>
        <color theme="1"/>
        <rFont val="新細明體"/>
        <family val="1"/>
        <charset val="136"/>
      </rPr>
      <t>福建省福州市新店貓頭山</t>
    </r>
  </si>
  <si>
    <r>
      <rPr>
        <sz val="12"/>
        <color theme="1"/>
        <rFont val="新細明體"/>
        <family val="1"/>
        <charset val="136"/>
      </rPr>
      <t>卒於寶慶二年</t>
    </r>
  </si>
  <si>
    <r>
      <rPr>
        <sz val="12"/>
        <color theme="1"/>
        <rFont val="新細明體"/>
        <family val="1"/>
        <charset val="136"/>
      </rPr>
      <t>朱著</t>
    </r>
    <r>
      <rPr>
        <sz val="12"/>
        <color theme="1"/>
        <rFont val="Calibri"/>
        <family val="2"/>
      </rPr>
      <t>(</t>
    </r>
    <r>
      <rPr>
        <sz val="12"/>
        <color theme="1"/>
        <rFont val="新細明體"/>
        <family val="1"/>
        <charset val="136"/>
      </rPr>
      <t>左</t>
    </r>
    <r>
      <rPr>
        <sz val="12"/>
        <color theme="1"/>
        <rFont val="Calibri"/>
        <family val="2"/>
      </rPr>
      <t>)</t>
    </r>
    <r>
      <rPr>
        <sz val="12"/>
        <color theme="1"/>
        <rFont val="新細明體"/>
        <family val="1"/>
        <charset val="136"/>
      </rPr>
      <t>、洪氏</t>
    </r>
    <r>
      <rPr>
        <sz val="12"/>
        <color theme="1"/>
        <rFont val="Calibri"/>
        <family val="2"/>
      </rPr>
      <t>(</t>
    </r>
    <r>
      <rPr>
        <sz val="12"/>
        <color theme="1"/>
        <rFont val="新細明體"/>
        <family val="1"/>
        <charset val="136"/>
      </rPr>
      <t>右</t>
    </r>
    <r>
      <rPr>
        <sz val="12"/>
        <color theme="1"/>
        <rFont val="Calibri"/>
        <family val="2"/>
      </rPr>
      <t>)</t>
    </r>
  </si>
  <si>
    <r>
      <t>?-?(</t>
    </r>
    <r>
      <rPr>
        <sz val="12"/>
        <color theme="1"/>
        <rFont val="新細明體"/>
        <family val="1"/>
        <charset val="136"/>
      </rPr>
      <t>朱著</t>
    </r>
    <r>
      <rPr>
        <sz val="12"/>
        <color theme="1"/>
        <rFont val="Calibri"/>
        <family val="2"/>
      </rPr>
      <t>)</t>
    </r>
    <r>
      <rPr>
        <sz val="12"/>
        <color theme="1"/>
        <rFont val="新細明體"/>
        <family val="1"/>
        <charset val="136"/>
      </rPr>
      <t>、</t>
    </r>
    <r>
      <rPr>
        <sz val="12"/>
        <color theme="1"/>
        <rFont val="Calibri"/>
        <family val="2"/>
      </rPr>
      <t>1156-1226(</t>
    </r>
    <r>
      <rPr>
        <sz val="12"/>
        <color theme="1"/>
        <rFont val="新細明體"/>
        <family val="1"/>
        <charset val="136"/>
      </rPr>
      <t>洪氏</t>
    </r>
    <r>
      <rPr>
        <sz val="12"/>
        <color theme="1"/>
        <rFont val="Calibri"/>
        <family val="2"/>
      </rPr>
      <t>)</t>
    </r>
  </si>
  <si>
    <r>
      <rPr>
        <sz val="12"/>
        <color theme="1"/>
        <rFont val="新細明體"/>
        <family val="1"/>
        <charset val="136"/>
      </rPr>
      <t>石墓誌銘</t>
    </r>
    <r>
      <rPr>
        <sz val="12"/>
        <color theme="1"/>
        <rFont val="Calibri"/>
        <family val="2"/>
      </rPr>
      <t>1</t>
    </r>
    <r>
      <rPr>
        <sz val="12"/>
        <color theme="1"/>
        <rFont val="新細明體"/>
        <family val="1"/>
        <charset val="136"/>
      </rPr>
      <t>「有宋淑人賜冠帔洪氏墓誌銘」</t>
    </r>
    <r>
      <rPr>
        <sz val="12"/>
        <color theme="1"/>
        <rFont val="Calibri"/>
        <family val="2"/>
      </rPr>
      <t>(</t>
    </r>
    <r>
      <rPr>
        <sz val="12"/>
        <color theme="1"/>
        <rFont val="新細明體"/>
        <family val="1"/>
        <charset val="136"/>
      </rPr>
      <t>右</t>
    </r>
    <r>
      <rPr>
        <sz val="12"/>
        <color theme="1"/>
        <rFont val="Calibri"/>
        <family val="2"/>
      </rPr>
      <t>)</t>
    </r>
    <r>
      <rPr>
        <sz val="12"/>
        <color theme="1"/>
        <rFont val="新細明體"/>
        <family val="1"/>
        <charset val="136"/>
      </rPr>
      <t>、石壙誌並蓋</t>
    </r>
    <r>
      <rPr>
        <sz val="12"/>
        <color theme="1"/>
        <rFont val="Calibri"/>
        <family val="2"/>
      </rPr>
      <t>1</t>
    </r>
    <r>
      <rPr>
        <sz val="12"/>
        <color theme="1"/>
        <rFont val="新細明體"/>
        <family val="1"/>
        <charset val="136"/>
      </rPr>
      <t>「有宋龍圖閣學士侍讀吏部尚書朱公壙誌」</t>
    </r>
    <r>
      <rPr>
        <sz val="12"/>
        <color theme="1"/>
        <rFont val="Calibri"/>
        <family val="2"/>
      </rPr>
      <t>(</t>
    </r>
    <r>
      <rPr>
        <sz val="12"/>
        <color theme="1"/>
        <rFont val="新細明體"/>
        <family val="1"/>
        <charset val="136"/>
      </rPr>
      <t>左</t>
    </r>
    <r>
      <rPr>
        <sz val="12"/>
        <color theme="1"/>
        <rFont val="Calibri"/>
        <family val="2"/>
      </rPr>
      <t>)</t>
    </r>
  </si>
  <si>
    <r>
      <rPr>
        <sz val="12"/>
        <color theme="1"/>
        <rFont val="新細明體"/>
        <family val="1"/>
        <charset val="136"/>
      </rPr>
      <t>龍圖閣學士侍讀吏部尚書（從二品）、淑人</t>
    </r>
  </si>
  <si>
    <t>muzhiming;kuangzhi</t>
  </si>
  <si>
    <r>
      <rPr>
        <sz val="12"/>
        <color theme="1"/>
        <rFont val="新細明體"/>
        <family val="1"/>
        <charset val="136"/>
      </rPr>
      <t>福建省博物館，〈福建福州郊區清理南宋朱著墓〉，《考古》，</t>
    </r>
    <r>
      <rPr>
        <sz val="12"/>
        <color theme="1"/>
        <rFont val="Calibri"/>
        <family val="2"/>
      </rPr>
      <t>1987</t>
    </r>
    <r>
      <rPr>
        <sz val="12"/>
        <color theme="1"/>
        <rFont val="新細明體"/>
        <family val="1"/>
        <charset val="136"/>
      </rPr>
      <t>年</t>
    </r>
    <r>
      <rPr>
        <sz val="12"/>
        <color theme="1"/>
        <rFont val="Calibri"/>
        <family val="2"/>
      </rPr>
      <t>9</t>
    </r>
    <r>
      <rPr>
        <sz val="12"/>
        <color theme="1"/>
        <rFont val="新細明體"/>
        <family val="1"/>
        <charset val="136"/>
      </rPr>
      <t>期，頁</t>
    </r>
    <r>
      <rPr>
        <sz val="12"/>
        <color theme="1"/>
        <rFont val="Calibri"/>
        <family val="2"/>
      </rPr>
      <t>796-802</t>
    </r>
    <r>
      <rPr>
        <sz val="12"/>
        <color theme="1"/>
        <rFont val="新細明體"/>
        <family val="1"/>
        <charset val="136"/>
      </rPr>
      <t>。</t>
    </r>
  </si>
  <si>
    <r>
      <rPr>
        <sz val="12"/>
        <color theme="1"/>
        <rFont val="新細明體"/>
        <family val="1"/>
        <charset val="136"/>
      </rPr>
      <t>福建省廈門市蓮花新村</t>
    </r>
  </si>
  <si>
    <r>
      <rPr>
        <sz val="12"/>
        <color theme="1"/>
        <rFont val="新細明體"/>
        <family val="1"/>
        <charset val="136"/>
      </rPr>
      <t>葬於寶祐元年</t>
    </r>
  </si>
  <si>
    <r>
      <rPr>
        <sz val="12"/>
        <color theme="1"/>
        <rFont val="新細明體"/>
        <family val="1"/>
        <charset val="136"/>
      </rPr>
      <t>林公、姜氏</t>
    </r>
  </si>
  <si>
    <r>
      <t>1169-1240(</t>
    </r>
    <r>
      <rPr>
        <sz val="12"/>
        <color theme="1"/>
        <rFont val="新細明體"/>
        <family val="1"/>
        <charset val="136"/>
      </rPr>
      <t>林公</t>
    </r>
    <r>
      <rPr>
        <sz val="12"/>
        <color theme="1"/>
        <rFont val="Calibri"/>
        <family val="2"/>
      </rPr>
      <t>)</t>
    </r>
    <r>
      <rPr>
        <sz val="12"/>
        <color theme="1"/>
        <rFont val="新細明體"/>
        <family val="1"/>
        <charset val="136"/>
      </rPr>
      <t>、</t>
    </r>
    <r>
      <rPr>
        <sz val="12"/>
        <color theme="1"/>
        <rFont val="Calibri"/>
        <family val="2"/>
      </rPr>
      <t>?-?(70)(</t>
    </r>
    <r>
      <rPr>
        <sz val="12"/>
        <color theme="1"/>
        <rFont val="新細明體"/>
        <family val="1"/>
        <charset val="136"/>
      </rPr>
      <t>姜氏</t>
    </r>
    <r>
      <rPr>
        <sz val="12"/>
        <color theme="1"/>
        <rFont val="Calibri"/>
        <family val="2"/>
      </rPr>
      <t>)</t>
    </r>
  </si>
  <si>
    <r>
      <rPr>
        <sz val="12"/>
        <color theme="1"/>
        <rFont val="新細明體"/>
        <family val="1"/>
        <charset val="136"/>
      </rPr>
      <t>石墓誌「□□□林公儒人姜氏礦誌銘」</t>
    </r>
    <r>
      <rPr>
        <sz val="12"/>
        <color theme="1"/>
        <rFont val="Calibri"/>
        <family val="2"/>
      </rPr>
      <t>1</t>
    </r>
  </si>
  <si>
    <r>
      <rPr>
        <sz val="12"/>
        <color theme="1"/>
        <rFont val="新細明體"/>
        <family val="1"/>
        <charset val="136"/>
      </rPr>
      <t>儒人</t>
    </r>
  </si>
  <si>
    <t>kuangzhi</t>
  </si>
  <si>
    <r>
      <rPr>
        <sz val="12"/>
        <color theme="1"/>
        <rFont val="新細明體"/>
        <family val="1"/>
        <charset val="136"/>
      </rPr>
      <t>鄭東、周翠蓉，〈福建廈門發現宋代紀年墓〉，《南方文物》，</t>
    </r>
    <r>
      <rPr>
        <sz val="12"/>
        <color theme="1"/>
        <rFont val="Calibri"/>
        <family val="2"/>
      </rPr>
      <t>2000</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6-8</t>
    </r>
    <r>
      <rPr>
        <sz val="12"/>
        <color theme="1"/>
        <rFont val="新細明體"/>
        <family val="1"/>
        <charset val="136"/>
      </rPr>
      <t>。</t>
    </r>
  </si>
  <si>
    <r>
      <rPr>
        <sz val="12"/>
        <color theme="1"/>
        <rFont val="新細明體"/>
        <family val="1"/>
        <charset val="136"/>
      </rPr>
      <t>福建省福州市北郊浮倉山</t>
    </r>
  </si>
  <si>
    <r>
      <rPr>
        <sz val="12"/>
        <color theme="1"/>
        <rFont val="新細明體"/>
        <family val="1"/>
        <charset val="136"/>
      </rPr>
      <t>卒於淳祐三年秋七月乙酉</t>
    </r>
    <r>
      <rPr>
        <sz val="12"/>
        <color theme="1"/>
        <rFont val="Calibri"/>
        <family val="2"/>
      </rPr>
      <t>(</t>
    </r>
    <r>
      <rPr>
        <sz val="12"/>
        <color theme="1"/>
        <rFont val="新細明體"/>
        <family val="1"/>
        <charset val="136"/>
      </rPr>
      <t>黃昇</t>
    </r>
    <r>
      <rPr>
        <sz val="12"/>
        <color theme="1"/>
        <rFont val="Calibri"/>
        <family val="2"/>
      </rPr>
      <t>)</t>
    </r>
    <r>
      <rPr>
        <sz val="12"/>
        <color theme="1"/>
        <rFont val="新細明體"/>
        <family val="1"/>
        <charset val="136"/>
      </rPr>
      <t>、淳祐三年歲次癸卯朔二十二日甲子辰時</t>
    </r>
    <r>
      <rPr>
        <sz val="12"/>
        <color theme="1"/>
        <rFont val="Calibri"/>
        <family val="2"/>
      </rPr>
      <t>(</t>
    </r>
    <r>
      <rPr>
        <sz val="12"/>
        <color theme="1"/>
        <rFont val="新細明體"/>
        <family val="1"/>
        <charset val="136"/>
      </rPr>
      <t>地券，黃昇</t>
    </r>
    <r>
      <rPr>
        <sz val="12"/>
        <color theme="1"/>
        <rFont val="Calibri"/>
        <family val="2"/>
      </rPr>
      <t>)</t>
    </r>
    <r>
      <rPr>
        <sz val="12"/>
        <color theme="1"/>
        <rFont val="新細明體"/>
        <family val="1"/>
        <charset val="136"/>
      </rPr>
      <t>、葬於淳祐七年</t>
    </r>
    <r>
      <rPr>
        <sz val="12"/>
        <color theme="1"/>
        <rFont val="Calibri"/>
        <family val="2"/>
      </rPr>
      <t>(</t>
    </r>
    <r>
      <rPr>
        <sz val="12"/>
        <color theme="1"/>
        <rFont val="新細明體"/>
        <family val="1"/>
        <charset val="136"/>
      </rPr>
      <t>李氏</t>
    </r>
    <r>
      <rPr>
        <sz val="12"/>
        <color theme="1"/>
        <rFont val="Calibri"/>
        <family val="2"/>
      </rPr>
      <t>)</t>
    </r>
    <r>
      <rPr>
        <sz val="12"/>
        <color theme="1"/>
        <rFont val="新細明體"/>
        <family val="1"/>
        <charset val="136"/>
      </rPr>
      <t>、卒於淳祐九年</t>
    </r>
    <r>
      <rPr>
        <sz val="12"/>
        <color theme="1"/>
        <rFont val="Calibri"/>
        <family val="2"/>
      </rPr>
      <t>(</t>
    </r>
    <r>
      <rPr>
        <sz val="12"/>
        <color theme="1"/>
        <rFont val="新細明體"/>
        <family val="1"/>
        <charset val="136"/>
      </rPr>
      <t>趙與駿</t>
    </r>
    <r>
      <rPr>
        <sz val="12"/>
        <color theme="1"/>
        <rFont val="Calibri"/>
        <family val="2"/>
      </rPr>
      <t>)</t>
    </r>
  </si>
  <si>
    <t>1243; 1247; 1249</t>
  </si>
  <si>
    <r>
      <rPr>
        <sz val="12"/>
        <color theme="1"/>
        <rFont val="新細明體"/>
        <family val="1"/>
        <charset val="136"/>
      </rPr>
      <t>黃昇</t>
    </r>
    <r>
      <rPr>
        <sz val="12"/>
        <color theme="1"/>
        <rFont val="Calibri"/>
        <family val="2"/>
      </rPr>
      <t>(</t>
    </r>
    <r>
      <rPr>
        <sz val="12"/>
        <color theme="1"/>
        <rFont val="新細明體"/>
        <family val="1"/>
        <charset val="136"/>
      </rPr>
      <t>右</t>
    </r>
    <r>
      <rPr>
        <sz val="12"/>
        <color theme="1"/>
        <rFont val="Calibri"/>
        <family val="2"/>
      </rPr>
      <t>)</t>
    </r>
    <r>
      <rPr>
        <sz val="12"/>
        <color theme="1"/>
        <rFont val="新細明體"/>
        <family val="1"/>
        <charset val="136"/>
      </rPr>
      <t>、李氏</t>
    </r>
    <r>
      <rPr>
        <sz val="12"/>
        <color theme="1"/>
        <rFont val="Calibri"/>
        <family val="2"/>
      </rPr>
      <t>(</t>
    </r>
    <r>
      <rPr>
        <sz val="12"/>
        <color theme="1"/>
        <rFont val="新細明體"/>
        <family val="1"/>
        <charset val="136"/>
      </rPr>
      <t>左</t>
    </r>
    <r>
      <rPr>
        <sz val="12"/>
        <color theme="1"/>
        <rFont val="Calibri"/>
        <family val="2"/>
      </rPr>
      <t>)</t>
    </r>
    <r>
      <rPr>
        <sz val="12"/>
        <color theme="1"/>
        <rFont val="新細明體"/>
        <family val="1"/>
        <charset val="136"/>
      </rPr>
      <t>、趙與駿</t>
    </r>
    <r>
      <rPr>
        <sz val="12"/>
        <color theme="1"/>
        <rFont val="Calibri"/>
        <family val="2"/>
      </rPr>
      <t>(</t>
    </r>
    <r>
      <rPr>
        <sz val="12"/>
        <color theme="1"/>
        <rFont val="新細明體"/>
        <family val="1"/>
        <charset val="136"/>
      </rPr>
      <t>中，推測</t>
    </r>
    <r>
      <rPr>
        <sz val="12"/>
        <color theme="1"/>
        <rFont val="Calibri"/>
        <family val="2"/>
      </rPr>
      <t>)</t>
    </r>
  </si>
  <si>
    <r>
      <t>1227-1243(17)(</t>
    </r>
    <r>
      <rPr>
        <sz val="12"/>
        <color theme="1"/>
        <rFont val="新細明體"/>
        <family val="1"/>
        <charset val="136"/>
      </rPr>
      <t>黃昇</t>
    </r>
    <r>
      <rPr>
        <sz val="12"/>
        <color theme="1"/>
        <rFont val="Calibri"/>
        <family val="2"/>
      </rPr>
      <t>)</t>
    </r>
    <r>
      <rPr>
        <sz val="12"/>
        <color theme="1"/>
        <rFont val="新細明體"/>
        <family val="1"/>
        <charset val="136"/>
      </rPr>
      <t>、</t>
    </r>
    <r>
      <rPr>
        <sz val="12"/>
        <color theme="1"/>
        <rFont val="Calibri"/>
        <family val="2"/>
      </rPr>
      <t>?-1247(</t>
    </r>
    <r>
      <rPr>
        <sz val="12"/>
        <color theme="1"/>
        <rFont val="新細明體"/>
        <family val="1"/>
        <charset val="136"/>
      </rPr>
      <t>李氏</t>
    </r>
    <r>
      <rPr>
        <sz val="12"/>
        <color theme="1"/>
        <rFont val="Calibri"/>
        <family val="2"/>
      </rPr>
      <t>)</t>
    </r>
    <r>
      <rPr>
        <sz val="12"/>
        <color theme="1"/>
        <rFont val="新細明體"/>
        <family val="1"/>
        <charset val="136"/>
      </rPr>
      <t>、</t>
    </r>
    <r>
      <rPr>
        <sz val="12"/>
        <color theme="1"/>
        <rFont val="Calibri"/>
        <family val="2"/>
      </rPr>
      <t>1223-1249(27)(</t>
    </r>
    <r>
      <rPr>
        <sz val="12"/>
        <color theme="1"/>
        <rFont val="新細明體"/>
        <family val="1"/>
        <charset val="136"/>
      </rPr>
      <t>趙與駿</t>
    </r>
    <r>
      <rPr>
        <sz val="12"/>
        <color theme="1"/>
        <rFont val="Calibri"/>
        <family val="2"/>
      </rPr>
      <t>)</t>
    </r>
  </si>
  <si>
    <r>
      <rPr>
        <sz val="12"/>
        <color theme="1"/>
        <rFont val="新細明體"/>
        <family val="1"/>
        <charset val="136"/>
      </rPr>
      <t>磚質買地契</t>
    </r>
    <r>
      <rPr>
        <sz val="12"/>
        <color theme="1"/>
        <rFont val="Calibri"/>
        <family val="2"/>
      </rPr>
      <t>1(</t>
    </r>
    <r>
      <rPr>
        <sz val="12"/>
        <color theme="1"/>
        <rFont val="新細明體"/>
        <family val="1"/>
        <charset val="136"/>
      </rPr>
      <t>左，朱書，字跡不清</t>
    </r>
    <r>
      <rPr>
        <sz val="12"/>
        <color theme="1"/>
        <rFont val="Calibri"/>
        <family val="2"/>
      </rPr>
      <t>)</t>
    </r>
    <r>
      <rPr>
        <sz val="12"/>
        <color theme="1"/>
        <rFont val="新細明體"/>
        <family val="1"/>
        <charset val="136"/>
      </rPr>
      <t>、墓誌並蓋「宋故黃氏墓銘」</t>
    </r>
    <r>
      <rPr>
        <sz val="12"/>
        <color theme="1"/>
        <rFont val="Calibri"/>
        <family val="2"/>
      </rPr>
      <t>1(</t>
    </r>
    <r>
      <rPr>
        <sz val="12"/>
        <color theme="1"/>
        <rFont val="新細明體"/>
        <family val="1"/>
        <charset val="136"/>
      </rPr>
      <t>右</t>
    </r>
    <r>
      <rPr>
        <sz val="12"/>
        <color theme="1"/>
        <rFont val="Calibri"/>
        <family val="2"/>
      </rPr>
      <t>)</t>
    </r>
    <r>
      <rPr>
        <sz val="12"/>
        <color theme="1"/>
        <rFont val="新細明體"/>
        <family val="1"/>
        <charset val="136"/>
      </rPr>
      <t>、墓碑「宋故夫人黃氏之墓」</t>
    </r>
    <r>
      <rPr>
        <sz val="12"/>
        <color theme="1"/>
        <rFont val="Calibri"/>
        <family val="2"/>
      </rPr>
      <t>1(</t>
    </r>
    <r>
      <rPr>
        <sz val="12"/>
        <color theme="1"/>
        <rFont val="新細明體"/>
        <family val="1"/>
        <charset val="136"/>
      </rPr>
      <t>右</t>
    </r>
    <r>
      <rPr>
        <sz val="12"/>
        <color theme="1"/>
        <rFont val="Calibri"/>
        <family val="2"/>
      </rPr>
      <t>)</t>
    </r>
    <r>
      <rPr>
        <sz val="12"/>
        <color theme="1"/>
        <rFont val="新細明體"/>
        <family val="1"/>
        <charset val="136"/>
      </rPr>
      <t>、磚質買地契</t>
    </r>
    <r>
      <rPr>
        <sz val="12"/>
        <color theme="1"/>
        <rFont val="Calibri"/>
        <family val="2"/>
      </rPr>
      <t>1(</t>
    </r>
    <r>
      <rPr>
        <sz val="12"/>
        <color theme="1"/>
        <rFont val="新細明體"/>
        <family val="1"/>
        <charset val="136"/>
      </rPr>
      <t>右，朱書</t>
    </r>
    <r>
      <rPr>
        <sz val="12"/>
        <color theme="1"/>
        <rFont val="Calibri"/>
        <family val="2"/>
      </rPr>
      <t>)</t>
    </r>
  </si>
  <si>
    <r>
      <rPr>
        <sz val="12"/>
        <color theme="1"/>
        <rFont val="新細明體"/>
        <family val="1"/>
        <charset val="136"/>
      </rPr>
      <t>孺人</t>
    </r>
    <r>
      <rPr>
        <sz val="12"/>
        <color theme="1"/>
        <rFont val="Calibri"/>
        <family val="2"/>
      </rPr>
      <t>(</t>
    </r>
    <r>
      <rPr>
        <sz val="12"/>
        <color theme="1"/>
        <rFont val="新細明體"/>
        <family val="1"/>
        <charset val="136"/>
      </rPr>
      <t>黃昇、李氏</t>
    </r>
    <r>
      <rPr>
        <sz val="12"/>
        <color theme="1"/>
        <rFont val="Calibri"/>
        <family val="2"/>
      </rPr>
      <t>)</t>
    </r>
    <r>
      <rPr>
        <sz val="12"/>
        <color theme="1"/>
        <rFont val="新細明體"/>
        <family val="1"/>
        <charset val="136"/>
      </rPr>
      <t>、宗室將仕郎</t>
    </r>
    <r>
      <rPr>
        <sz val="12"/>
        <color theme="1"/>
        <rFont val="Calibri"/>
        <family val="2"/>
      </rPr>
      <t>(</t>
    </r>
    <r>
      <rPr>
        <sz val="12"/>
        <color theme="1"/>
        <rFont val="新細明體"/>
        <family val="1"/>
        <charset val="136"/>
      </rPr>
      <t>趙與駿，出自黃昇墓誌</t>
    </r>
    <r>
      <rPr>
        <sz val="12"/>
        <color theme="1"/>
        <rFont val="Calibri"/>
        <family val="2"/>
      </rPr>
      <t>)</t>
    </r>
  </si>
  <si>
    <r>
      <rPr>
        <sz val="12"/>
        <color theme="1"/>
        <rFont val="新細明體"/>
        <family val="1"/>
        <charset val="136"/>
      </rPr>
      <t>福建省博物館，〈福州市北郊南宋墓清理簡報〉，《文物》，</t>
    </r>
    <r>
      <rPr>
        <sz val="12"/>
        <color theme="1"/>
        <rFont val="Calibri"/>
        <family val="2"/>
      </rPr>
      <t>1977</t>
    </r>
    <r>
      <rPr>
        <sz val="12"/>
        <color theme="1"/>
        <rFont val="新細明體"/>
        <family val="1"/>
        <charset val="136"/>
      </rPr>
      <t>年</t>
    </r>
    <r>
      <rPr>
        <sz val="12"/>
        <color theme="1"/>
        <rFont val="Calibri"/>
        <family val="2"/>
      </rPr>
      <t>7</t>
    </r>
    <r>
      <rPr>
        <sz val="12"/>
        <color theme="1"/>
        <rFont val="新細明體"/>
        <family val="1"/>
        <charset val="136"/>
      </rPr>
      <t>期，頁</t>
    </r>
    <r>
      <rPr>
        <sz val="12"/>
        <color theme="1"/>
        <rFont val="Calibri"/>
        <family val="2"/>
      </rPr>
      <t>1-17</t>
    </r>
    <r>
      <rPr>
        <sz val="12"/>
        <color theme="1"/>
        <rFont val="新細明體"/>
        <family val="1"/>
        <charset val="136"/>
      </rPr>
      <t>。</t>
    </r>
    <r>
      <rPr>
        <sz val="12"/>
        <color theme="1"/>
        <rFont val="Calibri"/>
        <family val="2"/>
      </rPr>
      <t xml:space="preserve">; </t>
    </r>
    <r>
      <rPr>
        <sz val="12"/>
        <color theme="1"/>
        <rFont val="新細明體"/>
        <family val="1"/>
        <charset val="136"/>
      </rPr>
      <t>福建省博物館，《福州南宋黃昇墓》，北京：文物出版社，</t>
    </r>
    <r>
      <rPr>
        <sz val="12"/>
        <color theme="1"/>
        <rFont val="Calibri"/>
        <family val="2"/>
      </rPr>
      <t>1982</t>
    </r>
    <r>
      <rPr>
        <sz val="12"/>
        <color theme="1"/>
        <rFont val="新細明體"/>
        <family val="1"/>
        <charset val="136"/>
      </rPr>
      <t>。</t>
    </r>
  </si>
  <si>
    <r>
      <rPr>
        <sz val="12"/>
        <color theme="1"/>
        <rFont val="新細明體"/>
        <family val="1"/>
        <charset val="136"/>
      </rPr>
      <t>福建省福州市茶園山中心小學</t>
    </r>
  </si>
  <si>
    <r>
      <rPr>
        <sz val="12"/>
        <color theme="1"/>
        <rFont val="新細明體"/>
        <family val="1"/>
        <charset val="136"/>
      </rPr>
      <t>葬於淳祐庚戌年十二月壬寅、咸淳八年十二月初六庚寅、元至元丁亥年八月十四日</t>
    </r>
  </si>
  <si>
    <t>1251; 1272; 1287</t>
  </si>
  <si>
    <r>
      <rPr>
        <sz val="12"/>
        <color theme="1"/>
        <rFont val="新細明體"/>
        <family val="1"/>
        <charset val="136"/>
      </rPr>
      <t>許峻</t>
    </r>
    <r>
      <rPr>
        <sz val="12"/>
        <color theme="1"/>
        <rFont val="Calibri"/>
        <family val="2"/>
      </rPr>
      <t>(</t>
    </r>
    <r>
      <rPr>
        <sz val="12"/>
        <color theme="1"/>
        <rFont val="新細明體"/>
        <family val="1"/>
        <charset val="136"/>
      </rPr>
      <t>中</t>
    </r>
    <r>
      <rPr>
        <sz val="12"/>
        <color theme="1"/>
        <rFont val="Calibri"/>
        <family val="2"/>
      </rPr>
      <t>)</t>
    </r>
    <r>
      <rPr>
        <sz val="12"/>
        <color theme="1"/>
        <rFont val="新細明體"/>
        <family val="1"/>
        <charset val="136"/>
      </rPr>
      <t>、陳氏</t>
    </r>
    <r>
      <rPr>
        <sz val="12"/>
        <color theme="1"/>
        <rFont val="Calibri"/>
        <family val="2"/>
      </rPr>
      <t>(</t>
    </r>
    <r>
      <rPr>
        <sz val="12"/>
        <color theme="1"/>
        <rFont val="新細明體"/>
        <family val="1"/>
        <charset val="136"/>
      </rPr>
      <t>左</t>
    </r>
    <r>
      <rPr>
        <sz val="12"/>
        <color theme="1"/>
        <rFont val="Calibri"/>
        <family val="2"/>
      </rPr>
      <t>)</t>
    </r>
    <r>
      <rPr>
        <sz val="12"/>
        <color theme="1"/>
        <rFont val="新細明體"/>
        <family val="1"/>
        <charset val="136"/>
      </rPr>
      <t>、趙氏</t>
    </r>
    <r>
      <rPr>
        <sz val="12"/>
        <color theme="1"/>
        <rFont val="Calibri"/>
        <family val="2"/>
      </rPr>
      <t>(</t>
    </r>
    <r>
      <rPr>
        <sz val="12"/>
        <color theme="1"/>
        <rFont val="新細明體"/>
        <family val="1"/>
        <charset val="136"/>
      </rPr>
      <t>右</t>
    </r>
    <r>
      <rPr>
        <sz val="12"/>
        <color theme="1"/>
        <rFont val="Calibri"/>
        <family val="2"/>
      </rPr>
      <t>)</t>
    </r>
  </si>
  <si>
    <r>
      <t>1223-1272 (</t>
    </r>
    <r>
      <rPr>
        <sz val="12"/>
        <color theme="1"/>
        <rFont val="新細明體"/>
        <family val="1"/>
        <charset val="136"/>
      </rPr>
      <t>許峻</t>
    </r>
    <r>
      <rPr>
        <sz val="12"/>
        <color theme="1"/>
        <rFont val="Calibri"/>
        <family val="2"/>
      </rPr>
      <t>)</t>
    </r>
    <r>
      <rPr>
        <sz val="12"/>
        <color theme="1"/>
        <rFont val="新細明體"/>
        <family val="1"/>
        <charset val="136"/>
      </rPr>
      <t>、</t>
    </r>
    <r>
      <rPr>
        <sz val="12"/>
        <color theme="1"/>
        <rFont val="Calibri"/>
        <family val="2"/>
      </rPr>
      <t>1227-1249 (</t>
    </r>
    <r>
      <rPr>
        <sz val="12"/>
        <color theme="1"/>
        <rFont val="新細明體"/>
        <family val="1"/>
        <charset val="136"/>
      </rPr>
      <t>陳氏</t>
    </r>
    <r>
      <rPr>
        <sz val="12"/>
        <color theme="1"/>
        <rFont val="Calibri"/>
        <family val="2"/>
      </rPr>
      <t>)</t>
    </r>
    <r>
      <rPr>
        <sz val="12"/>
        <color theme="1"/>
        <rFont val="新細明體"/>
        <family val="1"/>
        <charset val="136"/>
      </rPr>
      <t>、</t>
    </r>
    <r>
      <rPr>
        <sz val="12"/>
        <color theme="1"/>
        <rFont val="Calibri"/>
        <family val="2"/>
      </rPr>
      <t>1234-1287 (</t>
    </r>
    <r>
      <rPr>
        <sz val="12"/>
        <color theme="1"/>
        <rFont val="新細明體"/>
        <family val="1"/>
        <charset val="136"/>
      </rPr>
      <t>趙氏</t>
    </r>
    <r>
      <rPr>
        <sz val="12"/>
        <color theme="1"/>
        <rFont val="Calibri"/>
        <family val="2"/>
      </rPr>
      <t>)</t>
    </r>
  </si>
  <si>
    <r>
      <rPr>
        <sz val="12"/>
        <color theme="1"/>
        <rFont val="新細明體"/>
        <family val="1"/>
        <charset val="136"/>
      </rPr>
      <t>通判架閣朝請郎（正七品）、孺人</t>
    </r>
    <r>
      <rPr>
        <sz val="12"/>
        <color theme="1"/>
        <rFont val="Calibri"/>
        <family val="2"/>
      </rPr>
      <t>(</t>
    </r>
    <r>
      <rPr>
        <sz val="12"/>
        <color theme="1"/>
        <rFont val="新細明體"/>
        <family val="1"/>
        <charset val="136"/>
      </rPr>
      <t>陳氏</t>
    </r>
    <r>
      <rPr>
        <sz val="12"/>
        <color theme="1"/>
        <rFont val="Calibri"/>
        <family val="2"/>
      </rPr>
      <t>)</t>
    </r>
    <r>
      <rPr>
        <sz val="12"/>
        <color theme="1"/>
        <rFont val="新細明體"/>
        <family val="1"/>
        <charset val="136"/>
      </rPr>
      <t>、安人</t>
    </r>
    <r>
      <rPr>
        <sz val="12"/>
        <color theme="1"/>
        <rFont val="Calibri"/>
        <family val="2"/>
      </rPr>
      <t>(</t>
    </r>
    <r>
      <rPr>
        <sz val="12"/>
        <color theme="1"/>
        <rFont val="新細明體"/>
        <family val="1"/>
        <charset val="136"/>
      </rPr>
      <t>趙氏</t>
    </r>
    <r>
      <rPr>
        <sz val="12"/>
        <color theme="1"/>
        <rFont val="Calibri"/>
        <family val="2"/>
      </rPr>
      <t>)</t>
    </r>
  </si>
  <si>
    <r>
      <rPr>
        <sz val="12"/>
        <color theme="1"/>
        <rFont val="新細明體"/>
        <family val="1"/>
        <charset val="136"/>
      </rPr>
      <t>福建省博物館，〈福州茶園山南宋許峻墓〉，《文物》，</t>
    </r>
    <r>
      <rPr>
        <sz val="12"/>
        <color theme="1"/>
        <rFont val="Calibri"/>
        <family val="2"/>
      </rPr>
      <t>1995</t>
    </r>
    <r>
      <rPr>
        <sz val="12"/>
        <color theme="1"/>
        <rFont val="新細明體"/>
        <family val="1"/>
        <charset val="136"/>
      </rPr>
      <t>年</t>
    </r>
    <r>
      <rPr>
        <sz val="12"/>
        <color theme="1"/>
        <rFont val="Calibri"/>
        <family val="2"/>
      </rPr>
      <t>10</t>
    </r>
    <r>
      <rPr>
        <sz val="12"/>
        <color theme="1"/>
        <rFont val="新細明體"/>
        <family val="1"/>
        <charset val="136"/>
      </rPr>
      <t>期，頁</t>
    </r>
    <r>
      <rPr>
        <sz val="12"/>
        <color theme="1"/>
        <rFont val="Calibri"/>
        <family val="2"/>
      </rPr>
      <t>21-33</t>
    </r>
    <r>
      <rPr>
        <sz val="12"/>
        <color theme="1"/>
        <rFont val="新細明體"/>
        <family val="1"/>
        <charset val="136"/>
      </rPr>
      <t>。</t>
    </r>
  </si>
  <si>
    <r>
      <rPr>
        <sz val="12"/>
        <color theme="1"/>
        <rFont val="新細明體"/>
        <family val="1"/>
        <charset val="136"/>
      </rPr>
      <t>福建省邵武市水北鎮故縣村基建工地</t>
    </r>
  </si>
  <si>
    <r>
      <rPr>
        <sz val="12"/>
        <color theme="1"/>
        <rFont val="新細明體"/>
        <family val="1"/>
        <charset val="136"/>
      </rPr>
      <t>黃渙</t>
    </r>
  </si>
  <si>
    <t>1147-1226</t>
  </si>
  <si>
    <r>
      <rPr>
        <sz val="12"/>
        <color theme="1"/>
        <rFont val="新細明體"/>
        <family val="1"/>
        <charset val="136"/>
      </rPr>
      <t>墓誌並蓋「有宋中奉大夫知郡太傅開國黃公壙誌」</t>
    </r>
    <r>
      <rPr>
        <sz val="12"/>
        <color theme="1"/>
        <rFont val="Calibri"/>
        <family val="2"/>
      </rPr>
      <t>1</t>
    </r>
  </si>
  <si>
    <r>
      <rPr>
        <sz val="12"/>
        <color theme="1"/>
        <rFont val="新細明體"/>
        <family val="1"/>
        <charset val="136"/>
      </rPr>
      <t>中奉大夫知郡太傅</t>
    </r>
  </si>
  <si>
    <r>
      <rPr>
        <sz val="12"/>
        <color theme="1"/>
        <rFont val="新細明體"/>
        <family val="1"/>
        <charset val="136"/>
      </rPr>
      <t>福建博物院、邵武市博物館，〈邵武宋代黃渙墓發掘報告〉，《福建文博》，</t>
    </r>
    <r>
      <rPr>
        <sz val="12"/>
        <color theme="1"/>
        <rFont val="Calibri"/>
        <family val="2"/>
      </rPr>
      <t>2004</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16-20</t>
    </r>
    <r>
      <rPr>
        <sz val="12"/>
        <color theme="1"/>
        <rFont val="新細明體"/>
        <family val="1"/>
        <charset val="136"/>
      </rPr>
      <t>、</t>
    </r>
    <r>
      <rPr>
        <sz val="12"/>
        <color theme="1"/>
        <rFont val="Calibri"/>
        <family val="2"/>
      </rPr>
      <t>7</t>
    </r>
    <r>
      <rPr>
        <sz val="12"/>
        <color theme="1"/>
        <rFont val="新細明體"/>
        <family val="1"/>
        <charset val="136"/>
      </rPr>
      <t>。</t>
    </r>
  </si>
  <si>
    <r>
      <rPr>
        <sz val="12"/>
        <color theme="1"/>
        <rFont val="新細明體"/>
        <family val="1"/>
        <charset val="136"/>
      </rPr>
      <t>福建省邵武市水北鄉四都新渠村塚窠山</t>
    </r>
  </si>
  <si>
    <r>
      <rPr>
        <sz val="12"/>
        <color theme="1"/>
        <rFont val="新細明體"/>
        <family val="1"/>
        <charset val="136"/>
      </rPr>
      <t>卒於宋寧宗嘉定八年、卒於宋寧宗嘉定十年</t>
    </r>
  </si>
  <si>
    <t>1215; 1217</t>
  </si>
  <si>
    <r>
      <rPr>
        <sz val="12"/>
        <color theme="1"/>
        <rFont val="新細明體"/>
        <family val="1"/>
        <charset val="136"/>
      </rPr>
      <t>趙善恭</t>
    </r>
    <r>
      <rPr>
        <sz val="12"/>
        <color theme="1"/>
        <rFont val="Calibri"/>
        <family val="2"/>
      </rPr>
      <t>(</t>
    </r>
    <r>
      <rPr>
        <sz val="12"/>
        <color theme="1"/>
        <rFont val="新細明體"/>
        <family val="1"/>
        <charset val="136"/>
      </rPr>
      <t>左</t>
    </r>
    <r>
      <rPr>
        <sz val="12"/>
        <color theme="1"/>
        <rFont val="Calibri"/>
        <family val="2"/>
      </rPr>
      <t>)</t>
    </r>
    <r>
      <rPr>
        <sz val="12"/>
        <color theme="1"/>
        <rFont val="新細明體"/>
        <family val="1"/>
        <charset val="136"/>
      </rPr>
      <t>、伍氏</t>
    </r>
    <r>
      <rPr>
        <sz val="12"/>
        <color theme="1"/>
        <rFont val="Calibri"/>
        <family val="2"/>
      </rPr>
      <t>(</t>
    </r>
    <r>
      <rPr>
        <sz val="12"/>
        <color theme="1"/>
        <rFont val="新細明體"/>
        <family val="1"/>
        <charset val="136"/>
      </rPr>
      <t>右</t>
    </r>
    <r>
      <rPr>
        <sz val="12"/>
        <color theme="1"/>
        <rFont val="Calibri"/>
        <family val="2"/>
      </rPr>
      <t>)</t>
    </r>
  </si>
  <si>
    <r>
      <t>1148-1217(</t>
    </r>
    <r>
      <rPr>
        <sz val="12"/>
        <color theme="1"/>
        <rFont val="新細明體"/>
        <family val="1"/>
        <charset val="136"/>
      </rPr>
      <t>趙善恭</t>
    </r>
    <r>
      <rPr>
        <sz val="12"/>
        <color theme="1"/>
        <rFont val="Calibri"/>
        <family val="2"/>
      </rPr>
      <t>)</t>
    </r>
    <r>
      <rPr>
        <sz val="12"/>
        <color theme="1"/>
        <rFont val="新細明體"/>
        <family val="1"/>
        <charset val="136"/>
      </rPr>
      <t>、</t>
    </r>
    <r>
      <rPr>
        <sz val="12"/>
        <color theme="1"/>
        <rFont val="Calibri"/>
        <family val="2"/>
      </rPr>
      <t>?-1215(</t>
    </r>
    <r>
      <rPr>
        <sz val="12"/>
        <color theme="1"/>
        <rFont val="新細明體"/>
        <family val="1"/>
        <charset val="136"/>
      </rPr>
      <t>伍氏</t>
    </r>
    <r>
      <rPr>
        <sz val="12"/>
        <color theme="1"/>
        <rFont val="Calibri"/>
        <family val="2"/>
      </rPr>
      <t>)</t>
    </r>
  </si>
  <si>
    <r>
      <rPr>
        <sz val="12"/>
        <color theme="1"/>
        <rFont val="新細明體"/>
        <family val="1"/>
        <charset val="136"/>
      </rPr>
      <t>青灰石墓誌「宋令人□□之墓」</t>
    </r>
    <r>
      <rPr>
        <sz val="12"/>
        <color theme="1"/>
        <rFont val="Calibri"/>
        <family val="2"/>
      </rPr>
      <t>1(</t>
    </r>
    <r>
      <rPr>
        <sz val="12"/>
        <color theme="1"/>
        <rFont val="新細明體"/>
        <family val="1"/>
        <charset val="136"/>
      </rPr>
      <t>右室封門前</t>
    </r>
    <r>
      <rPr>
        <sz val="12"/>
        <color theme="1"/>
        <rFont val="Calibri"/>
        <family val="2"/>
      </rPr>
      <t>)</t>
    </r>
    <r>
      <rPr>
        <sz val="12"/>
        <color theme="1"/>
        <rFont val="新細明體"/>
        <family val="1"/>
        <charset val="136"/>
      </rPr>
      <t>、石墓誌</t>
    </r>
    <r>
      <rPr>
        <sz val="12"/>
        <color theme="1"/>
        <rFont val="Calibri"/>
        <family val="2"/>
      </rPr>
      <t>1(</t>
    </r>
    <r>
      <rPr>
        <sz val="12"/>
        <color theme="1"/>
        <rFont val="新細明體"/>
        <family val="1"/>
        <charset val="136"/>
      </rPr>
      <t>左室</t>
    </r>
    <r>
      <rPr>
        <sz val="12"/>
        <color theme="1"/>
        <rFont val="Calibri"/>
        <family val="2"/>
      </rPr>
      <t>)</t>
    </r>
    <r>
      <rPr>
        <sz val="12"/>
        <color theme="1"/>
        <rFont val="新細明體"/>
        <family val="1"/>
        <charset val="136"/>
      </rPr>
      <t>、石墓誌</t>
    </r>
    <r>
      <rPr>
        <sz val="12"/>
        <color theme="1"/>
        <rFont val="Calibri"/>
        <family val="2"/>
      </rPr>
      <t>1(</t>
    </r>
    <r>
      <rPr>
        <sz val="12"/>
        <color theme="1"/>
        <rFont val="新細明體"/>
        <family val="1"/>
        <charset val="136"/>
      </rPr>
      <t>左室封門外，已殘</t>
    </r>
    <r>
      <rPr>
        <sz val="12"/>
        <color theme="1"/>
        <rFont val="Calibri"/>
        <family val="2"/>
      </rPr>
      <t>)</t>
    </r>
  </si>
  <si>
    <r>
      <rPr>
        <sz val="12"/>
        <color theme="1"/>
        <rFont val="新細明體"/>
        <family val="1"/>
        <charset val="136"/>
      </rPr>
      <t>宗室司農卿、令人</t>
    </r>
  </si>
  <si>
    <r>
      <rPr>
        <sz val="12"/>
        <color theme="1"/>
        <rFont val="新細明體"/>
        <family val="1"/>
        <charset val="136"/>
      </rPr>
      <t>福建省博物館、邵武市博物館，〈邵武四都宋墓清理簡報〉，《福建文博》，</t>
    </r>
    <r>
      <rPr>
        <sz val="12"/>
        <color theme="1"/>
        <rFont val="Calibri"/>
        <family val="2"/>
      </rPr>
      <t>1991</t>
    </r>
    <r>
      <rPr>
        <sz val="12"/>
        <color theme="1"/>
        <rFont val="新細明體"/>
        <family val="1"/>
        <charset val="136"/>
      </rPr>
      <t>年</t>
    </r>
    <r>
      <rPr>
        <sz val="12"/>
        <color theme="1"/>
        <rFont val="Calibri"/>
        <family val="2"/>
      </rPr>
      <t>1+2</t>
    </r>
    <r>
      <rPr>
        <sz val="12"/>
        <color theme="1"/>
        <rFont val="新細明體"/>
        <family val="1"/>
        <charset val="136"/>
      </rPr>
      <t>期，頁</t>
    </r>
    <r>
      <rPr>
        <sz val="12"/>
        <color theme="1"/>
        <rFont val="Calibri"/>
        <family val="2"/>
      </rPr>
      <t>67-71</t>
    </r>
    <r>
      <rPr>
        <sz val="12"/>
        <color theme="1"/>
        <rFont val="新細明體"/>
        <family val="1"/>
        <charset val="136"/>
      </rPr>
      <t>。</t>
    </r>
  </si>
  <si>
    <r>
      <rPr>
        <sz val="12"/>
        <color theme="1"/>
        <rFont val="新細明體"/>
        <family val="1"/>
        <charset val="136"/>
      </rPr>
      <t>福建省福州市金雞山西坡</t>
    </r>
  </si>
  <si>
    <r>
      <rPr>
        <sz val="12"/>
        <color theme="1"/>
        <rFont val="新細明體"/>
        <family val="1"/>
        <charset val="136"/>
      </rPr>
      <t>卒於嘉定元年五月二十五日、卒於嘉定二年十二月二十日</t>
    </r>
  </si>
  <si>
    <t>1208; 1210</t>
  </si>
  <si>
    <r>
      <rPr>
        <sz val="12"/>
        <color theme="1"/>
        <rFont val="新細明體"/>
        <family val="1"/>
        <charset val="136"/>
      </rPr>
      <t>陳元吉</t>
    </r>
    <r>
      <rPr>
        <sz val="12"/>
        <color theme="1"/>
        <rFont val="Calibri"/>
        <family val="2"/>
      </rPr>
      <t>(</t>
    </r>
    <r>
      <rPr>
        <sz val="12"/>
        <color theme="1"/>
        <rFont val="新細明體"/>
        <family val="1"/>
        <charset val="136"/>
      </rPr>
      <t>南</t>
    </r>
    <r>
      <rPr>
        <sz val="12"/>
        <color theme="1"/>
        <rFont val="Calibri"/>
        <family val="2"/>
      </rPr>
      <t>)</t>
    </r>
    <r>
      <rPr>
        <sz val="12"/>
        <color theme="1"/>
        <rFont val="新細明體"/>
        <family val="1"/>
        <charset val="136"/>
      </rPr>
      <t>、張氏</t>
    </r>
    <r>
      <rPr>
        <sz val="12"/>
        <color theme="1"/>
        <rFont val="Calibri"/>
        <family val="2"/>
      </rPr>
      <t>(</t>
    </r>
    <r>
      <rPr>
        <sz val="12"/>
        <color theme="1"/>
        <rFont val="新細明體"/>
        <family val="1"/>
        <charset val="136"/>
      </rPr>
      <t>北</t>
    </r>
    <r>
      <rPr>
        <sz val="12"/>
        <color theme="1"/>
        <rFont val="Calibri"/>
        <family val="2"/>
      </rPr>
      <t>)</t>
    </r>
  </si>
  <si>
    <r>
      <t>1132-1208(77)(</t>
    </r>
    <r>
      <rPr>
        <sz val="12"/>
        <color theme="1"/>
        <rFont val="新細明體"/>
        <family val="1"/>
        <charset val="136"/>
      </rPr>
      <t>陳元吉</t>
    </r>
    <r>
      <rPr>
        <sz val="12"/>
        <color theme="1"/>
        <rFont val="Calibri"/>
        <family val="2"/>
      </rPr>
      <t>)</t>
    </r>
    <r>
      <rPr>
        <sz val="12"/>
        <color theme="1"/>
        <rFont val="新細明體"/>
        <family val="1"/>
        <charset val="136"/>
      </rPr>
      <t>、</t>
    </r>
    <r>
      <rPr>
        <sz val="12"/>
        <color theme="1"/>
        <rFont val="Calibri"/>
        <family val="2"/>
      </rPr>
      <t>1133-1210(78)(</t>
    </r>
    <r>
      <rPr>
        <sz val="12"/>
        <color theme="1"/>
        <rFont val="新細明體"/>
        <family val="1"/>
        <charset val="136"/>
      </rPr>
      <t>張氏</t>
    </r>
    <r>
      <rPr>
        <sz val="12"/>
        <color theme="1"/>
        <rFont val="Calibri"/>
        <family val="2"/>
      </rPr>
      <t>)</t>
    </r>
  </si>
  <si>
    <r>
      <rPr>
        <sz val="12"/>
        <color theme="1"/>
        <rFont val="新細明體"/>
        <family val="1"/>
        <charset val="136"/>
      </rPr>
      <t>石壙誌</t>
    </r>
    <r>
      <rPr>
        <sz val="12"/>
        <color theme="1"/>
        <rFont val="Calibri"/>
        <family val="2"/>
      </rPr>
      <t>1</t>
    </r>
    <r>
      <rPr>
        <sz val="12"/>
        <color theme="1"/>
        <rFont val="新細明體"/>
        <family val="1"/>
        <charset val="136"/>
      </rPr>
      <t>「有宋迪功陳公壙誌」</t>
    </r>
    <r>
      <rPr>
        <sz val="12"/>
        <color theme="1"/>
        <rFont val="Calibri"/>
        <family val="2"/>
      </rPr>
      <t>(</t>
    </r>
    <r>
      <rPr>
        <sz val="12"/>
        <color theme="1"/>
        <rFont val="新細明體"/>
        <family val="1"/>
        <charset val="136"/>
      </rPr>
      <t>南</t>
    </r>
    <r>
      <rPr>
        <sz val="12"/>
        <color theme="1"/>
        <rFont val="Calibri"/>
        <family val="2"/>
      </rPr>
      <t>)</t>
    </r>
    <r>
      <rPr>
        <sz val="12"/>
        <color theme="1"/>
        <rFont val="新細明體"/>
        <family val="1"/>
        <charset val="136"/>
      </rPr>
      <t>、買地磚</t>
    </r>
    <r>
      <rPr>
        <sz val="12"/>
        <color theme="1"/>
        <rFont val="Calibri"/>
        <family val="2"/>
      </rPr>
      <t>1(</t>
    </r>
    <r>
      <rPr>
        <sz val="12"/>
        <color theme="1"/>
        <rFont val="新細明體"/>
        <family val="1"/>
        <charset val="136"/>
      </rPr>
      <t>南</t>
    </r>
    <r>
      <rPr>
        <sz val="12"/>
        <color theme="1"/>
        <rFont val="Calibri"/>
        <family val="2"/>
      </rPr>
      <t>)</t>
    </r>
    <r>
      <rPr>
        <sz val="12"/>
        <color theme="1"/>
        <rFont val="新細明體"/>
        <family val="1"/>
        <charset val="136"/>
      </rPr>
      <t>、石壙誌</t>
    </r>
    <r>
      <rPr>
        <sz val="12"/>
        <color theme="1"/>
        <rFont val="Calibri"/>
        <family val="2"/>
      </rPr>
      <t>1</t>
    </r>
    <r>
      <rPr>
        <sz val="12"/>
        <color theme="1"/>
        <rFont val="新細明體"/>
        <family val="1"/>
        <charset val="136"/>
      </rPr>
      <t>「有宋孺人張氏壙誌」</t>
    </r>
    <r>
      <rPr>
        <sz val="12"/>
        <color theme="1"/>
        <rFont val="Calibri"/>
        <family val="2"/>
      </rPr>
      <t>(</t>
    </r>
    <r>
      <rPr>
        <sz val="12"/>
        <color theme="1"/>
        <rFont val="新細明體"/>
        <family val="1"/>
        <charset val="136"/>
      </rPr>
      <t>北</t>
    </r>
    <r>
      <rPr>
        <sz val="12"/>
        <color theme="1"/>
        <rFont val="Calibri"/>
        <family val="2"/>
      </rPr>
      <t>)</t>
    </r>
  </si>
  <si>
    <r>
      <rPr>
        <sz val="12"/>
        <color theme="1"/>
        <rFont val="新細明體"/>
        <family val="1"/>
        <charset val="136"/>
      </rPr>
      <t>迪功郎（從九品）、孺人</t>
    </r>
  </si>
  <si>
    <r>
      <rPr>
        <sz val="12"/>
        <color theme="1"/>
        <rFont val="新細明體"/>
        <family val="1"/>
        <charset val="136"/>
      </rPr>
      <t>張煥新，〈福建博物院藏南宋陳元吉墓出土器物〉，《文物》，</t>
    </r>
    <r>
      <rPr>
        <sz val="12"/>
        <color theme="1"/>
        <rFont val="Calibri"/>
        <family val="2"/>
      </rPr>
      <t>2011</t>
    </r>
    <r>
      <rPr>
        <sz val="12"/>
        <color theme="1"/>
        <rFont val="新細明體"/>
        <family val="1"/>
        <charset val="136"/>
      </rPr>
      <t>年</t>
    </r>
    <r>
      <rPr>
        <sz val="12"/>
        <color theme="1"/>
        <rFont val="Calibri"/>
        <family val="2"/>
      </rPr>
      <t>7</t>
    </r>
    <r>
      <rPr>
        <sz val="12"/>
        <color theme="1"/>
        <rFont val="新細明體"/>
        <family val="1"/>
        <charset val="136"/>
      </rPr>
      <t>期，頁</t>
    </r>
    <r>
      <rPr>
        <sz val="12"/>
        <color theme="1"/>
        <rFont val="Calibri"/>
        <family val="2"/>
      </rPr>
      <t>71-84</t>
    </r>
    <r>
      <rPr>
        <sz val="12"/>
        <color theme="1"/>
        <rFont val="新細明體"/>
        <family val="1"/>
        <charset val="136"/>
      </rPr>
      <t>、</t>
    </r>
    <r>
      <rPr>
        <sz val="12"/>
        <color theme="1"/>
        <rFont val="Calibri"/>
        <family val="2"/>
      </rPr>
      <t>87</t>
    </r>
    <r>
      <rPr>
        <sz val="12"/>
        <color theme="1"/>
        <rFont val="新細明體"/>
        <family val="1"/>
        <charset val="136"/>
      </rPr>
      <t>。</t>
    </r>
  </si>
  <si>
    <r>
      <rPr>
        <sz val="12"/>
        <color theme="1"/>
        <rFont val="新細明體"/>
        <family val="1"/>
        <charset val="136"/>
      </rPr>
      <t>福建省泉州市晉江市鐵灶山</t>
    </r>
  </si>
  <si>
    <r>
      <rPr>
        <sz val="12"/>
        <color theme="1"/>
        <rFont val="新細明體"/>
        <family val="1"/>
        <charset val="136"/>
      </rPr>
      <t>卒於南宋丁巳</t>
    </r>
  </si>
  <si>
    <t>1197; 1257</t>
  </si>
  <si>
    <r>
      <rPr>
        <sz val="12"/>
        <color theme="1"/>
        <rFont val="新細明體"/>
        <family val="1"/>
        <charset val="136"/>
      </rPr>
      <t>陳氏</t>
    </r>
  </si>
  <si>
    <t>1170-1197/1230-1257(28)</t>
  </si>
  <si>
    <r>
      <rPr>
        <sz val="12"/>
        <color theme="1"/>
        <rFont val="新細明體"/>
        <family val="1"/>
        <charset val="136"/>
      </rPr>
      <t>陶墓誌「宋故安定孺人陳氏壙誌」</t>
    </r>
    <r>
      <rPr>
        <sz val="12"/>
        <color theme="1"/>
        <rFont val="Calibri"/>
        <family val="2"/>
      </rPr>
      <t>1</t>
    </r>
  </si>
  <si>
    <r>
      <rPr>
        <sz val="12"/>
        <color theme="1"/>
        <rFont val="新細明體"/>
        <family val="1"/>
        <charset val="136"/>
      </rPr>
      <t>孺人</t>
    </r>
  </si>
  <si>
    <r>
      <rPr>
        <sz val="12"/>
        <color theme="1"/>
        <rFont val="新細明體"/>
        <family val="1"/>
        <charset val="136"/>
      </rPr>
      <t>泉州市博物館，〈晉江鐵灶山宋墓清理簡報〉，《福建文博》，</t>
    </r>
    <r>
      <rPr>
        <sz val="12"/>
        <color theme="1"/>
        <rFont val="Calibri"/>
        <family val="2"/>
      </rPr>
      <t>2007</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42-44</t>
    </r>
    <r>
      <rPr>
        <sz val="12"/>
        <color theme="1"/>
        <rFont val="新細明體"/>
        <family val="1"/>
        <charset val="136"/>
      </rPr>
      <t>。</t>
    </r>
  </si>
  <si>
    <r>
      <rPr>
        <sz val="12"/>
        <color theme="1"/>
        <rFont val="新細明體"/>
        <family val="1"/>
        <charset val="136"/>
      </rPr>
      <t>福建省福州市北門福建農學院方厝山工地</t>
    </r>
    <r>
      <rPr>
        <sz val="12"/>
        <color theme="1"/>
        <rFont val="Calibri"/>
        <family val="2"/>
      </rPr>
      <t>M25</t>
    </r>
  </si>
  <si>
    <r>
      <rPr>
        <sz val="12"/>
        <color theme="1"/>
        <rFont val="新細明體"/>
        <family val="1"/>
        <charset val="136"/>
      </rPr>
      <t>紹興元年五月二十七日</t>
    </r>
    <r>
      <rPr>
        <sz val="12"/>
        <color theme="1"/>
        <rFont val="Calibri"/>
        <family val="2"/>
      </rPr>
      <t>(</t>
    </r>
    <r>
      <rPr>
        <sz val="12"/>
        <color theme="1"/>
        <rFont val="新細明體"/>
        <family val="1"/>
        <charset val="136"/>
      </rPr>
      <t>墓誌</t>
    </r>
    <r>
      <rPr>
        <sz val="12"/>
        <color theme="1"/>
        <rFont val="Calibri"/>
        <family val="2"/>
      </rPr>
      <t>)</t>
    </r>
  </si>
  <si>
    <r>
      <rPr>
        <sz val="12"/>
        <color theme="1"/>
        <rFont val="新細明體"/>
        <family val="1"/>
        <charset val="136"/>
      </rPr>
      <t>許氏</t>
    </r>
  </si>
  <si>
    <r>
      <t>?-1131(</t>
    </r>
    <r>
      <rPr>
        <sz val="12"/>
        <color theme="1"/>
        <rFont val="新細明體"/>
        <family val="1"/>
        <charset val="136"/>
      </rPr>
      <t>根據墓誌推測</t>
    </r>
    <r>
      <rPr>
        <sz val="12"/>
        <color theme="1"/>
        <rFont val="Calibri"/>
        <family val="2"/>
      </rPr>
      <t>)</t>
    </r>
  </si>
  <si>
    <r>
      <rPr>
        <sz val="12"/>
        <color theme="1"/>
        <rFont val="新細明體"/>
        <family val="1"/>
        <charset val="136"/>
      </rPr>
      <t>宜人</t>
    </r>
  </si>
  <si>
    <r>
      <rPr>
        <sz val="12"/>
        <color theme="1"/>
        <rFont val="新細明體"/>
        <family val="1"/>
        <charset val="136"/>
      </rPr>
      <t>福建博物院，《福建考古資料彙編</t>
    </r>
    <r>
      <rPr>
        <sz val="12"/>
        <color theme="1"/>
        <rFont val="Calibri"/>
        <family val="2"/>
      </rPr>
      <t>(1953-1959)</t>
    </r>
    <r>
      <rPr>
        <sz val="12"/>
        <color theme="1"/>
        <rFont val="新細明體"/>
        <family val="1"/>
        <charset val="136"/>
      </rPr>
      <t>》，北京：科學出版社，</t>
    </r>
    <r>
      <rPr>
        <sz val="12"/>
        <color theme="1"/>
        <rFont val="Calibri"/>
        <family val="2"/>
      </rPr>
      <t>2011</t>
    </r>
    <r>
      <rPr>
        <sz val="12"/>
        <color theme="1"/>
        <rFont val="新細明體"/>
        <family val="1"/>
        <charset val="136"/>
      </rPr>
      <t>。</t>
    </r>
  </si>
  <si>
    <r>
      <rPr>
        <sz val="12"/>
        <color theme="1"/>
        <rFont val="新細明體"/>
        <family val="1"/>
        <charset val="136"/>
      </rPr>
      <t>江西省永修縣羅亭公社</t>
    </r>
  </si>
  <si>
    <r>
      <rPr>
        <sz val="12"/>
        <color theme="1"/>
        <rFont val="新細明體"/>
        <family val="1"/>
        <charset val="136"/>
      </rPr>
      <t>葬於咸淳元年十一月壬寅</t>
    </r>
  </si>
  <si>
    <r>
      <rPr>
        <sz val="12"/>
        <color theme="1"/>
        <rFont val="新細明體"/>
        <family val="1"/>
        <charset val="136"/>
      </rPr>
      <t>趙時洀、曹守真</t>
    </r>
  </si>
  <si>
    <r>
      <t>1207.2.11-1265.8.8(59)</t>
    </r>
    <r>
      <rPr>
        <sz val="12"/>
        <color theme="1"/>
        <rFont val="新細明體"/>
        <family val="1"/>
        <charset val="136"/>
      </rPr>
      <t>、</t>
    </r>
    <r>
      <rPr>
        <sz val="12"/>
        <color theme="1"/>
        <rFont val="Calibri"/>
        <family val="2"/>
      </rPr>
      <t>1212.10.12-1265.10.10(59)</t>
    </r>
  </si>
  <si>
    <r>
      <rPr>
        <sz val="12"/>
        <color theme="1"/>
        <rFont val="新細明體"/>
        <family val="1"/>
        <charset val="136"/>
      </rPr>
      <t>青石墓誌「宋故趙監元曹夫人壙記」</t>
    </r>
    <r>
      <rPr>
        <sz val="12"/>
        <color theme="1"/>
        <rFont val="Calibri"/>
        <family val="2"/>
      </rPr>
      <t>1(</t>
    </r>
    <r>
      <rPr>
        <sz val="12"/>
        <color theme="1"/>
        <rFont val="新細明體"/>
        <family val="1"/>
        <charset val="136"/>
      </rPr>
      <t>橫置於雙室之間</t>
    </r>
    <r>
      <rPr>
        <sz val="12"/>
        <color theme="1"/>
        <rFont val="Calibri"/>
        <family val="2"/>
      </rPr>
      <t>)</t>
    </r>
  </si>
  <si>
    <r>
      <rPr>
        <sz val="12"/>
        <color theme="1"/>
        <rFont val="新細明體"/>
        <family val="1"/>
        <charset val="136"/>
      </rPr>
      <t>宗室</t>
    </r>
    <r>
      <rPr>
        <sz val="12"/>
        <color theme="1"/>
        <rFont val="Calibri"/>
        <family val="2"/>
      </rPr>
      <t>(</t>
    </r>
    <r>
      <rPr>
        <sz val="12"/>
        <color theme="1"/>
        <rFont val="新細明體"/>
        <family val="1"/>
        <charset val="136"/>
      </rPr>
      <t>宋魏王廷美九世孫</t>
    </r>
    <r>
      <rPr>
        <sz val="12"/>
        <color theme="1"/>
        <rFont val="Calibri"/>
        <family val="2"/>
      </rPr>
      <t>)</t>
    </r>
    <r>
      <rPr>
        <sz val="12"/>
        <color theme="1"/>
        <rFont val="新細明體"/>
        <family val="1"/>
        <charset val="136"/>
      </rPr>
      <t>、監元</t>
    </r>
  </si>
  <si>
    <r>
      <rPr>
        <sz val="12"/>
        <color theme="1"/>
        <rFont val="新細明體"/>
        <family val="1"/>
        <charset val="136"/>
      </rPr>
      <t>薛堯，〈江西南城、清江和永修的宋墓〉，《考古》，</t>
    </r>
    <r>
      <rPr>
        <sz val="12"/>
        <color theme="1"/>
        <rFont val="Calibri"/>
        <family val="2"/>
      </rPr>
      <t>1965</t>
    </r>
    <r>
      <rPr>
        <sz val="12"/>
        <color theme="1"/>
        <rFont val="新細明體"/>
        <family val="1"/>
        <charset val="136"/>
      </rPr>
      <t>年</t>
    </r>
    <r>
      <rPr>
        <sz val="12"/>
        <color theme="1"/>
        <rFont val="Calibri"/>
        <family val="2"/>
      </rPr>
      <t>11</t>
    </r>
    <r>
      <rPr>
        <sz val="12"/>
        <color theme="1"/>
        <rFont val="新細明體"/>
        <family val="1"/>
        <charset val="136"/>
      </rPr>
      <t>期，頁</t>
    </r>
    <r>
      <rPr>
        <sz val="12"/>
        <color theme="1"/>
        <rFont val="Calibri"/>
        <family val="2"/>
      </rPr>
      <t>571-576</t>
    </r>
    <r>
      <rPr>
        <sz val="12"/>
        <color theme="1"/>
        <rFont val="新細明體"/>
        <family val="1"/>
        <charset val="136"/>
      </rPr>
      <t>。</t>
    </r>
    <r>
      <rPr>
        <sz val="12"/>
        <color theme="1"/>
        <rFont val="Calibri"/>
        <family val="2"/>
      </rPr>
      <t xml:space="preserve">; </t>
    </r>
    <r>
      <rPr>
        <sz val="12"/>
        <color theme="1"/>
        <rFont val="新細明體"/>
        <family val="1"/>
        <charset val="136"/>
      </rPr>
      <t>江西省博物館，〈永修縣南宋咸淳元年墓〉，收入《江西宋代紀年墓與紀年青白瓷》，北京：文物出版社，</t>
    </r>
    <r>
      <rPr>
        <sz val="12"/>
        <color theme="1"/>
        <rFont val="Calibri"/>
        <family val="2"/>
      </rPr>
      <t>2016</t>
    </r>
    <r>
      <rPr>
        <sz val="12"/>
        <color theme="1"/>
        <rFont val="新細明體"/>
        <family val="1"/>
        <charset val="136"/>
      </rPr>
      <t>，頁</t>
    </r>
    <r>
      <rPr>
        <sz val="12"/>
        <color theme="1"/>
        <rFont val="Calibri"/>
        <family val="2"/>
      </rPr>
      <t>302-305</t>
    </r>
    <r>
      <rPr>
        <sz val="12"/>
        <color theme="1"/>
        <rFont val="新細明體"/>
        <family val="1"/>
        <charset val="136"/>
      </rPr>
      <t>。</t>
    </r>
  </si>
  <si>
    <r>
      <rPr>
        <sz val="12"/>
        <color theme="1"/>
        <rFont val="新細明體"/>
        <family val="1"/>
        <charset val="136"/>
      </rPr>
      <t>江西省清江縣薛溪公社</t>
    </r>
    <r>
      <rPr>
        <sz val="12"/>
        <color theme="1"/>
        <rFont val="Calibri"/>
        <family val="2"/>
      </rPr>
      <t>M3</t>
    </r>
  </si>
  <si>
    <r>
      <rPr>
        <sz val="12"/>
        <color theme="1"/>
        <rFont val="新細明體"/>
        <family val="1"/>
        <charset val="136"/>
      </rPr>
      <t>葬於景定元年四月己酉</t>
    </r>
  </si>
  <si>
    <t>1195.12.4-1260.4.17(66)</t>
  </si>
  <si>
    <r>
      <rPr>
        <sz val="12"/>
        <color theme="1"/>
        <rFont val="新細明體"/>
        <family val="1"/>
        <charset val="136"/>
      </rPr>
      <t>青石墓誌「妣韓氏夫人壙記」</t>
    </r>
    <r>
      <rPr>
        <sz val="12"/>
        <color theme="1"/>
        <rFont val="Calibri"/>
        <family val="2"/>
      </rPr>
      <t>1(</t>
    </r>
    <r>
      <rPr>
        <sz val="12"/>
        <color theme="1"/>
        <rFont val="新細明體"/>
        <family val="1"/>
        <charset val="136"/>
      </rPr>
      <t>圓首方座</t>
    </r>
    <r>
      <rPr>
        <sz val="12"/>
        <color theme="1"/>
        <rFont val="Calibri"/>
        <family val="2"/>
      </rPr>
      <t>)</t>
    </r>
  </si>
  <si>
    <r>
      <rPr>
        <sz val="12"/>
        <color theme="1"/>
        <rFont val="新細明體"/>
        <family val="1"/>
        <charset val="136"/>
      </rPr>
      <t>薛堯，〈江西南城、清江和永修的宋墓〉，《考古》，</t>
    </r>
    <r>
      <rPr>
        <sz val="12"/>
        <color theme="1"/>
        <rFont val="Calibri"/>
        <family val="2"/>
      </rPr>
      <t>1965</t>
    </r>
    <r>
      <rPr>
        <sz val="12"/>
        <color theme="1"/>
        <rFont val="新細明體"/>
        <family val="1"/>
        <charset val="136"/>
      </rPr>
      <t>年</t>
    </r>
    <r>
      <rPr>
        <sz val="12"/>
        <color theme="1"/>
        <rFont val="Calibri"/>
        <family val="2"/>
      </rPr>
      <t>11</t>
    </r>
    <r>
      <rPr>
        <sz val="12"/>
        <color theme="1"/>
        <rFont val="新細明體"/>
        <family val="1"/>
        <charset val="136"/>
      </rPr>
      <t>期，頁</t>
    </r>
    <r>
      <rPr>
        <sz val="12"/>
        <color theme="1"/>
        <rFont val="Calibri"/>
        <family val="2"/>
      </rPr>
      <t>571-576</t>
    </r>
    <r>
      <rPr>
        <sz val="12"/>
        <color theme="1"/>
        <rFont val="新細明體"/>
        <family val="1"/>
        <charset val="136"/>
      </rPr>
      <t>。</t>
    </r>
    <r>
      <rPr>
        <sz val="12"/>
        <color theme="1"/>
        <rFont val="Calibri"/>
        <family val="2"/>
      </rPr>
      <t xml:space="preserve">; </t>
    </r>
    <r>
      <rPr>
        <sz val="12"/>
        <color theme="1"/>
        <rFont val="新細明體"/>
        <family val="1"/>
        <charset val="136"/>
      </rPr>
      <t>江西省博物館，〈樟樹市南宋景定元年墓〉，收入《江西宋代紀年墓與紀年青白瓷》，北京：文物出版社，</t>
    </r>
    <r>
      <rPr>
        <sz val="12"/>
        <color theme="1"/>
        <rFont val="Calibri"/>
        <family val="2"/>
      </rPr>
      <t>2016</t>
    </r>
    <r>
      <rPr>
        <sz val="12"/>
        <color theme="1"/>
        <rFont val="新細明體"/>
        <family val="1"/>
        <charset val="136"/>
      </rPr>
      <t>，頁</t>
    </r>
    <r>
      <rPr>
        <sz val="12"/>
        <color theme="1"/>
        <rFont val="Calibri"/>
        <family val="2"/>
      </rPr>
      <t>266-269</t>
    </r>
    <r>
      <rPr>
        <sz val="12"/>
        <color theme="1"/>
        <rFont val="新細明體"/>
        <family val="1"/>
        <charset val="136"/>
      </rPr>
      <t>。</t>
    </r>
  </si>
  <si>
    <r>
      <rPr>
        <sz val="12"/>
        <color theme="1"/>
        <rFont val="新細明體"/>
        <family val="1"/>
        <charset val="136"/>
      </rPr>
      <t>江西省星子縣橫塘鄉和平小學</t>
    </r>
  </si>
  <si>
    <r>
      <rPr>
        <sz val="12"/>
        <color theme="1"/>
        <rFont val="新細明體"/>
        <family val="1"/>
        <charset val="136"/>
      </rPr>
      <t>葬於景定三年正月庚申</t>
    </r>
  </si>
  <si>
    <r>
      <rPr>
        <sz val="12"/>
        <color theme="1"/>
        <rFont val="新細明體"/>
        <family val="1"/>
        <charset val="136"/>
      </rPr>
      <t>陶桂一</t>
    </r>
  </si>
  <si>
    <t>?-1261</t>
  </si>
  <si>
    <r>
      <rPr>
        <sz val="12"/>
        <color theme="1"/>
        <rFont val="新細明體"/>
        <family val="1"/>
        <charset val="136"/>
      </rPr>
      <t>墓誌「宋故陶公提幹堂長壙中記」</t>
    </r>
    <r>
      <rPr>
        <sz val="12"/>
        <color theme="1"/>
        <rFont val="Calibri"/>
        <family val="2"/>
      </rPr>
      <t>1(</t>
    </r>
    <r>
      <rPr>
        <sz val="12"/>
        <color theme="1"/>
        <rFont val="新細明體"/>
        <family val="1"/>
        <charset val="136"/>
      </rPr>
      <t>出於現代遷葬墓</t>
    </r>
    <r>
      <rPr>
        <sz val="12"/>
        <color theme="1"/>
        <rFont val="Calibri"/>
        <family val="2"/>
      </rPr>
      <t>)</t>
    </r>
  </si>
  <si>
    <r>
      <rPr>
        <sz val="12"/>
        <color theme="1"/>
        <rFont val="新細明體"/>
        <family val="1"/>
        <charset val="136"/>
      </rPr>
      <t>迪功郎（從九品）</t>
    </r>
  </si>
  <si>
    <r>
      <rPr>
        <sz val="12"/>
        <color theme="1"/>
        <rFont val="新細明體"/>
        <family val="1"/>
        <charset val="136"/>
      </rPr>
      <t>吳聖林，〈江西星子縣宋墓出土宋版古籍〉，《考古》，</t>
    </r>
    <r>
      <rPr>
        <sz val="12"/>
        <color theme="1"/>
        <rFont val="Calibri"/>
        <family val="2"/>
      </rPr>
      <t>1989</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449-455</t>
    </r>
    <r>
      <rPr>
        <sz val="12"/>
        <color theme="1"/>
        <rFont val="新細明體"/>
        <family val="1"/>
        <charset val="136"/>
      </rPr>
      <t>。</t>
    </r>
    <r>
      <rPr>
        <sz val="12"/>
        <color theme="1"/>
        <rFont val="Calibri"/>
        <family val="2"/>
      </rPr>
      <t xml:space="preserve">; </t>
    </r>
    <r>
      <rPr>
        <sz val="12"/>
        <color theme="1"/>
        <rFont val="新細明體"/>
        <family val="1"/>
        <charset val="136"/>
      </rPr>
      <t>吳聖林，〈星子縣橫塘宋墓〉，《江西歷史文物》，</t>
    </r>
    <r>
      <rPr>
        <sz val="12"/>
        <color theme="1"/>
        <rFont val="Calibri"/>
        <family val="2"/>
      </rPr>
      <t>1986</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44-45</t>
    </r>
    <r>
      <rPr>
        <sz val="12"/>
        <color theme="1"/>
        <rFont val="新細明體"/>
        <family val="1"/>
        <charset val="136"/>
      </rPr>
      <t>。</t>
    </r>
  </si>
  <si>
    <r>
      <rPr>
        <sz val="12"/>
        <color theme="1"/>
        <rFont val="新細明體"/>
        <family val="1"/>
        <charset val="136"/>
      </rPr>
      <t>江西省宜春市高安市獨城孫家山</t>
    </r>
  </si>
  <si>
    <r>
      <rPr>
        <sz val="12"/>
        <color theme="1"/>
        <rFont val="新細明體"/>
        <family val="1"/>
        <charset val="136"/>
      </rPr>
      <t>葬於寶祐三年十月十二日</t>
    </r>
  </si>
  <si>
    <r>
      <rPr>
        <sz val="12"/>
        <color theme="1"/>
        <rFont val="新細明體"/>
        <family val="1"/>
        <charset val="136"/>
      </rPr>
      <t>孫願</t>
    </r>
    <r>
      <rPr>
        <sz val="12"/>
        <color theme="1"/>
        <rFont val="Calibri"/>
        <family val="2"/>
      </rPr>
      <t>(</t>
    </r>
    <r>
      <rPr>
        <sz val="12"/>
        <color theme="1"/>
        <rFont val="新細明體"/>
        <family val="1"/>
        <charset val="136"/>
      </rPr>
      <t>中，根據墓誌位置推測</t>
    </r>
    <r>
      <rPr>
        <sz val="12"/>
        <color theme="1"/>
        <rFont val="Calibri"/>
        <family val="2"/>
      </rPr>
      <t>)</t>
    </r>
    <r>
      <rPr>
        <sz val="12"/>
        <color theme="1"/>
        <rFont val="新細明體"/>
        <family val="1"/>
        <charset val="136"/>
      </rPr>
      <t>、□氏、汪氏</t>
    </r>
  </si>
  <si>
    <t>1131-1247</t>
  </si>
  <si>
    <r>
      <rPr>
        <sz val="12"/>
        <color theme="1"/>
        <rFont val="新細明體"/>
        <family val="1"/>
        <charset val="136"/>
      </rPr>
      <t>墓誌「宋孫隱君壙記」</t>
    </r>
    <r>
      <rPr>
        <sz val="12"/>
        <color theme="1"/>
        <rFont val="Calibri"/>
        <family val="2"/>
      </rPr>
      <t>1(</t>
    </r>
    <r>
      <rPr>
        <sz val="12"/>
        <color theme="1"/>
        <rFont val="新細明體"/>
        <family val="1"/>
        <charset val="136"/>
      </rPr>
      <t>已破碎，置於中室之前</t>
    </r>
    <r>
      <rPr>
        <sz val="12"/>
        <color theme="1"/>
        <rFont val="Calibri"/>
        <family val="2"/>
      </rPr>
      <t>)</t>
    </r>
  </si>
  <si>
    <r>
      <rPr>
        <sz val="12"/>
        <color theme="1"/>
        <rFont val="新細明體"/>
        <family val="1"/>
        <charset val="136"/>
      </rPr>
      <t>陳柏泉、劉玲，〈高安、清江發現兩座宋墓〉，《文物》，</t>
    </r>
    <r>
      <rPr>
        <sz val="12"/>
        <color theme="1"/>
        <rFont val="Calibri"/>
        <family val="2"/>
      </rPr>
      <t>1959</t>
    </r>
    <r>
      <rPr>
        <sz val="12"/>
        <color theme="1"/>
        <rFont val="新細明體"/>
        <family val="1"/>
        <charset val="136"/>
      </rPr>
      <t>年</t>
    </r>
    <r>
      <rPr>
        <sz val="12"/>
        <color theme="1"/>
        <rFont val="Calibri"/>
        <family val="2"/>
      </rPr>
      <t>10</t>
    </r>
    <r>
      <rPr>
        <sz val="12"/>
        <color theme="1"/>
        <rFont val="新細明體"/>
        <family val="1"/>
        <charset val="136"/>
      </rPr>
      <t>期，頁</t>
    </r>
    <r>
      <rPr>
        <sz val="12"/>
        <color theme="1"/>
        <rFont val="Calibri"/>
        <family val="2"/>
      </rPr>
      <t>85-86</t>
    </r>
    <r>
      <rPr>
        <sz val="12"/>
        <color theme="1"/>
        <rFont val="新細明體"/>
        <family val="1"/>
        <charset val="136"/>
      </rPr>
      <t>。</t>
    </r>
  </si>
  <si>
    <r>
      <rPr>
        <sz val="12"/>
        <color theme="1"/>
        <rFont val="新細明體"/>
        <family val="1"/>
        <charset val="136"/>
      </rPr>
      <t>江西省清江縣臨江鎮</t>
    </r>
  </si>
  <si>
    <r>
      <rPr>
        <sz val="12"/>
        <color theme="1"/>
        <rFont val="新細明體"/>
        <family val="1"/>
        <charset val="136"/>
      </rPr>
      <t>葬於紹興二十九年六月十四日</t>
    </r>
  </si>
  <si>
    <r>
      <rPr>
        <sz val="12"/>
        <color theme="1"/>
        <rFont val="新細明體"/>
        <family val="1"/>
        <charset val="136"/>
      </rPr>
      <t>杜師伋</t>
    </r>
  </si>
  <si>
    <t>1086-1159(74)</t>
  </si>
  <si>
    <r>
      <rPr>
        <sz val="12"/>
        <color theme="1"/>
        <rFont val="新細明體"/>
        <family val="1"/>
        <charset val="136"/>
      </rPr>
      <t>墓誌「宋故荊南府判杜公墓碑」</t>
    </r>
    <r>
      <rPr>
        <sz val="12"/>
        <color theme="1"/>
        <rFont val="Calibri"/>
        <family val="2"/>
      </rPr>
      <t>1</t>
    </r>
  </si>
  <si>
    <r>
      <rPr>
        <sz val="12"/>
        <color theme="1"/>
        <rFont val="新細明體"/>
        <family val="1"/>
        <charset val="136"/>
      </rPr>
      <t>通判荊南軍府轉右朝散郎</t>
    </r>
  </si>
  <si>
    <r>
      <rPr>
        <sz val="12"/>
        <color theme="1"/>
        <rFont val="新細明體"/>
        <family val="1"/>
        <charset val="136"/>
      </rPr>
      <t>江西省樂安敖溪鎮池頭大隊</t>
    </r>
  </si>
  <si>
    <r>
      <rPr>
        <sz val="12"/>
        <color theme="1"/>
        <rFont val="新細明體"/>
        <family val="1"/>
        <charset val="136"/>
      </rPr>
      <t>葬於嘉泰四年十二月十有八日</t>
    </r>
  </si>
  <si>
    <r>
      <rPr>
        <sz val="12"/>
        <color theme="1"/>
        <rFont val="新細明體"/>
        <family val="1"/>
        <charset val="136"/>
      </rPr>
      <t>洪覺順</t>
    </r>
  </si>
  <si>
    <t>1160-1204.7.27(45)</t>
  </si>
  <si>
    <r>
      <rPr>
        <sz val="12"/>
        <color theme="1"/>
        <rFont val="新細明體"/>
        <family val="1"/>
        <charset val="136"/>
      </rPr>
      <t>山谷四生之一黃靈</t>
    </r>
    <r>
      <rPr>
        <sz val="12"/>
        <color theme="1"/>
        <rFont val="Calibri"/>
        <family val="2"/>
      </rPr>
      <t>(</t>
    </r>
    <r>
      <rPr>
        <sz val="12"/>
        <color theme="1"/>
        <rFont val="新細明體"/>
        <family val="1"/>
        <charset val="136"/>
      </rPr>
      <t>曾大父</t>
    </r>
    <r>
      <rPr>
        <sz val="12"/>
        <color theme="1"/>
        <rFont val="Calibri"/>
        <family val="2"/>
      </rPr>
      <t>)</t>
    </r>
    <r>
      <rPr>
        <sz val="12"/>
        <color theme="1"/>
        <rFont val="新細明體"/>
        <family val="1"/>
        <charset val="136"/>
      </rPr>
      <t>、朝散郎洪光謙</t>
    </r>
    <r>
      <rPr>
        <sz val="12"/>
        <color theme="1"/>
        <rFont val="Calibri"/>
        <family val="2"/>
      </rPr>
      <t>(</t>
    </r>
    <r>
      <rPr>
        <sz val="12"/>
        <color theme="1"/>
        <rFont val="新細明體"/>
        <family val="1"/>
        <charset val="136"/>
      </rPr>
      <t>父</t>
    </r>
    <r>
      <rPr>
        <sz val="12"/>
        <color theme="1"/>
        <rFont val="Calibri"/>
        <family val="2"/>
      </rPr>
      <t>)</t>
    </r>
    <r>
      <rPr>
        <sz val="12"/>
        <color theme="1"/>
        <rFont val="新細明體"/>
        <family val="1"/>
        <charset val="136"/>
      </rPr>
      <t>、黃氏</t>
    </r>
    <r>
      <rPr>
        <sz val="12"/>
        <color theme="1"/>
        <rFont val="Calibri"/>
        <family val="2"/>
      </rPr>
      <t>(</t>
    </r>
    <r>
      <rPr>
        <sz val="12"/>
        <color theme="1"/>
        <rFont val="新細明體"/>
        <family val="1"/>
        <charset val="136"/>
      </rPr>
      <t>母</t>
    </r>
    <r>
      <rPr>
        <sz val="12"/>
        <color theme="1"/>
        <rFont val="Calibri"/>
        <family val="2"/>
      </rPr>
      <t>)</t>
    </r>
  </si>
  <si>
    <r>
      <rPr>
        <sz val="12"/>
        <color theme="1"/>
        <rFont val="新細明體"/>
        <family val="1"/>
        <charset val="136"/>
      </rPr>
      <t>青石墓誌「宋洪氏墓記」</t>
    </r>
    <r>
      <rPr>
        <sz val="12"/>
        <color theme="1"/>
        <rFont val="Calibri"/>
        <family val="2"/>
      </rPr>
      <t>1</t>
    </r>
  </si>
  <si>
    <r>
      <rPr>
        <sz val="12"/>
        <color theme="1"/>
        <rFont val="新細明體"/>
        <family val="1"/>
        <charset val="136"/>
      </rPr>
      <t>梅紹裘、李科友，〈九江市、樂安縣的兩座宋代紀年墓〉，《江西歷史文物》，</t>
    </r>
    <r>
      <rPr>
        <sz val="12"/>
        <color theme="1"/>
        <rFont val="Calibri"/>
        <family val="2"/>
      </rPr>
      <t>1983</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17-19</t>
    </r>
    <r>
      <rPr>
        <sz val="12"/>
        <color theme="1"/>
        <rFont val="新細明體"/>
        <family val="1"/>
        <charset val="136"/>
      </rPr>
      <t>、</t>
    </r>
    <r>
      <rPr>
        <sz val="12"/>
        <color theme="1"/>
        <rFont val="Calibri"/>
        <family val="2"/>
      </rPr>
      <t>21</t>
    </r>
    <r>
      <rPr>
        <sz val="12"/>
        <color theme="1"/>
        <rFont val="新細明體"/>
        <family val="1"/>
        <charset val="136"/>
      </rPr>
      <t>。</t>
    </r>
    <r>
      <rPr>
        <sz val="12"/>
        <color theme="1"/>
        <rFont val="Calibri"/>
        <family val="2"/>
      </rPr>
      <t xml:space="preserve">; </t>
    </r>
    <r>
      <rPr>
        <sz val="12"/>
        <color theme="1"/>
        <rFont val="新細明體"/>
        <family val="1"/>
        <charset val="136"/>
      </rPr>
      <t>江西省文物工作隊、樂安縣博物館，〈江西九江市、樂安縣發現宋墓〉，《考古》，</t>
    </r>
    <r>
      <rPr>
        <sz val="12"/>
        <color theme="1"/>
        <rFont val="Calibri"/>
        <family val="2"/>
      </rPr>
      <t>1984</t>
    </r>
    <r>
      <rPr>
        <sz val="12"/>
        <color theme="1"/>
        <rFont val="新細明體"/>
        <family val="1"/>
        <charset val="136"/>
      </rPr>
      <t>年</t>
    </r>
    <r>
      <rPr>
        <sz val="12"/>
        <color theme="1"/>
        <rFont val="Calibri"/>
        <family val="2"/>
      </rPr>
      <t>8</t>
    </r>
    <r>
      <rPr>
        <sz val="12"/>
        <color theme="1"/>
        <rFont val="新細明體"/>
        <family val="1"/>
        <charset val="136"/>
      </rPr>
      <t>期，頁</t>
    </r>
    <r>
      <rPr>
        <sz val="12"/>
        <color theme="1"/>
        <rFont val="Calibri"/>
        <family val="2"/>
      </rPr>
      <t>733-736</t>
    </r>
    <r>
      <rPr>
        <sz val="12"/>
        <color theme="1"/>
        <rFont val="新細明體"/>
        <family val="1"/>
        <charset val="136"/>
      </rPr>
      <t>。</t>
    </r>
    <r>
      <rPr>
        <sz val="12"/>
        <color theme="1"/>
        <rFont val="Calibri"/>
        <family val="2"/>
      </rPr>
      <t xml:space="preserve">; </t>
    </r>
    <r>
      <rPr>
        <sz val="12"/>
        <color theme="1"/>
        <rFont val="新細明體"/>
        <family val="1"/>
        <charset val="136"/>
      </rPr>
      <t>江西省博物館，〈樂安縣南宋嘉泰四年墓〉，收入《江西宋代紀年墓與紀年青白瓷》，北京：文物出版社，</t>
    </r>
    <r>
      <rPr>
        <sz val="12"/>
        <color theme="1"/>
        <rFont val="Calibri"/>
        <family val="2"/>
      </rPr>
      <t>2016</t>
    </r>
    <r>
      <rPr>
        <sz val="12"/>
        <color theme="1"/>
        <rFont val="新細明體"/>
        <family val="1"/>
        <charset val="136"/>
      </rPr>
      <t>，頁</t>
    </r>
    <r>
      <rPr>
        <sz val="12"/>
        <color theme="1"/>
        <rFont val="Calibri"/>
        <family val="2"/>
      </rPr>
      <t>216-221</t>
    </r>
    <r>
      <rPr>
        <sz val="12"/>
        <color theme="1"/>
        <rFont val="新細明體"/>
        <family val="1"/>
        <charset val="136"/>
      </rPr>
      <t>。</t>
    </r>
  </si>
  <si>
    <r>
      <rPr>
        <sz val="12"/>
        <color theme="1"/>
        <rFont val="新細明體"/>
        <family val="1"/>
        <charset val="136"/>
      </rPr>
      <t>江西省豐城白土鄉屯溪大隊</t>
    </r>
  </si>
  <si>
    <r>
      <rPr>
        <sz val="12"/>
        <color theme="1"/>
        <rFont val="新細明體"/>
        <family val="1"/>
        <charset val="136"/>
      </rPr>
      <t>葬於淳熙十年</t>
    </r>
  </si>
  <si>
    <r>
      <rPr>
        <sz val="12"/>
        <color theme="1"/>
        <rFont val="新細明體"/>
        <family val="1"/>
        <charset val="136"/>
      </rPr>
      <t>徐氏</t>
    </r>
  </si>
  <si>
    <t>?-?(59)</t>
  </si>
  <si>
    <r>
      <rPr>
        <sz val="12"/>
        <color theme="1"/>
        <rFont val="新細明體"/>
        <family val="1"/>
        <charset val="136"/>
      </rPr>
      <t>石墓誌「</t>
    </r>
    <r>
      <rPr>
        <sz val="12"/>
        <color theme="1"/>
        <rFont val="Calibri"/>
        <family val="2"/>
      </rPr>
      <t>......</t>
    </r>
    <r>
      <rPr>
        <sz val="12"/>
        <color theme="1"/>
        <rFont val="新細明體"/>
        <family val="1"/>
        <charset val="136"/>
      </rPr>
      <t>氏誌」</t>
    </r>
    <r>
      <rPr>
        <sz val="12"/>
        <color theme="1"/>
        <rFont val="Calibri"/>
        <family val="2"/>
      </rPr>
      <t>1</t>
    </r>
  </si>
  <si>
    <r>
      <rPr>
        <sz val="12"/>
        <color theme="1"/>
        <rFont val="新細明體"/>
        <family val="1"/>
        <charset val="136"/>
      </rPr>
      <t>夫為信豐縣主簿豐城籍王德用</t>
    </r>
  </si>
  <si>
    <r>
      <rPr>
        <sz val="12"/>
        <color theme="1"/>
        <rFont val="新細明體"/>
        <family val="1"/>
        <charset val="136"/>
      </rPr>
      <t>楊后禮，〈豐城縣南宋墓〉，《江西歷史文物》，</t>
    </r>
    <r>
      <rPr>
        <sz val="12"/>
        <color theme="1"/>
        <rFont val="Calibri"/>
        <family val="2"/>
      </rPr>
      <t>1985</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56</t>
    </r>
    <r>
      <rPr>
        <sz val="12"/>
        <color theme="1"/>
        <rFont val="新細明體"/>
        <family val="1"/>
        <charset val="136"/>
      </rPr>
      <t>、</t>
    </r>
    <r>
      <rPr>
        <sz val="12"/>
        <color theme="1"/>
        <rFont val="Calibri"/>
        <family val="2"/>
      </rPr>
      <t>86</t>
    </r>
    <r>
      <rPr>
        <sz val="12"/>
        <color theme="1"/>
        <rFont val="新細明體"/>
        <family val="1"/>
        <charset val="136"/>
      </rPr>
      <t>。</t>
    </r>
  </si>
  <si>
    <r>
      <rPr>
        <sz val="12"/>
        <color theme="1"/>
        <rFont val="新細明體"/>
        <family val="1"/>
        <charset val="136"/>
      </rPr>
      <t>江西省瑞昌碼頭鎮長嘴村</t>
    </r>
  </si>
  <si>
    <r>
      <rPr>
        <sz val="12"/>
        <color theme="1"/>
        <rFont val="新細明體"/>
        <family val="1"/>
        <charset val="136"/>
      </rPr>
      <t>遷葬於寶祐五年正月十一日</t>
    </r>
  </si>
  <si>
    <r>
      <rPr>
        <sz val="12"/>
        <color theme="1"/>
        <rFont val="新細明體"/>
        <family val="1"/>
        <charset val="136"/>
      </rPr>
      <t>馮士履</t>
    </r>
    <r>
      <rPr>
        <sz val="12"/>
        <color theme="1"/>
        <rFont val="Calibri"/>
        <family val="2"/>
      </rPr>
      <t>(</t>
    </r>
    <r>
      <rPr>
        <sz val="12"/>
        <color theme="1"/>
        <rFont val="新細明體"/>
        <family val="1"/>
        <charset val="136"/>
      </rPr>
      <t>字仲和</t>
    </r>
    <r>
      <rPr>
        <sz val="12"/>
        <color theme="1"/>
        <rFont val="Calibri"/>
        <family val="2"/>
      </rPr>
      <t>)</t>
    </r>
  </si>
  <si>
    <t>1188-1250</t>
  </si>
  <si>
    <r>
      <rPr>
        <sz val="12"/>
        <color theme="1"/>
        <rFont val="新細明體"/>
        <family val="1"/>
        <charset val="136"/>
      </rPr>
      <t>石墓誌</t>
    </r>
    <r>
      <rPr>
        <sz val="12"/>
        <color theme="1"/>
        <rFont val="Calibri"/>
        <family val="2"/>
      </rPr>
      <t>1</t>
    </r>
    <r>
      <rPr>
        <sz val="12"/>
        <color theme="1"/>
        <rFont val="新細明體"/>
        <family val="1"/>
        <charset val="136"/>
      </rPr>
      <t>「宋故馮公五六宣義壙記」</t>
    </r>
  </si>
  <si>
    <r>
      <rPr>
        <sz val="12"/>
        <color theme="1"/>
        <rFont val="新細明體"/>
        <family val="1"/>
        <charset val="136"/>
      </rPr>
      <t>劉禮純，〈江西瑞昌宋墓出土磁州窯系瓷瓶〉，《文物》，</t>
    </r>
    <r>
      <rPr>
        <sz val="12"/>
        <color theme="1"/>
        <rFont val="Calibri"/>
        <family val="2"/>
      </rPr>
      <t>1987</t>
    </r>
    <r>
      <rPr>
        <sz val="12"/>
        <color theme="1"/>
        <rFont val="新細明體"/>
        <family val="1"/>
        <charset val="136"/>
      </rPr>
      <t>年</t>
    </r>
    <r>
      <rPr>
        <sz val="12"/>
        <color theme="1"/>
        <rFont val="Calibri"/>
        <family val="2"/>
      </rPr>
      <t>8</t>
    </r>
    <r>
      <rPr>
        <sz val="12"/>
        <color theme="1"/>
        <rFont val="新細明體"/>
        <family val="1"/>
        <charset val="136"/>
      </rPr>
      <t>期，頁</t>
    </r>
    <r>
      <rPr>
        <sz val="12"/>
        <color theme="1"/>
        <rFont val="Calibri"/>
        <family val="2"/>
      </rPr>
      <t>89-90</t>
    </r>
    <r>
      <rPr>
        <sz val="12"/>
        <color theme="1"/>
        <rFont val="新細明體"/>
        <family val="1"/>
        <charset val="136"/>
      </rPr>
      <t>。</t>
    </r>
  </si>
  <si>
    <r>
      <rPr>
        <sz val="12"/>
        <color theme="1"/>
        <rFont val="新細明體"/>
        <family val="1"/>
        <charset val="136"/>
      </rPr>
      <t>江西省新建鐵河墾殖場東峰大隊</t>
    </r>
  </si>
  <si>
    <r>
      <rPr>
        <sz val="12"/>
        <color theme="1"/>
        <rFont val="新細明體"/>
        <family val="1"/>
        <charset val="136"/>
      </rPr>
      <t>景定四年十一月初七日</t>
    </r>
  </si>
  <si>
    <r>
      <rPr>
        <sz val="12"/>
        <color theme="1"/>
        <rFont val="新細明體"/>
        <family val="1"/>
        <charset val="136"/>
      </rPr>
      <t>胡文郁</t>
    </r>
  </si>
  <si>
    <t>1202.1.30-1262.12.11(62)</t>
  </si>
  <si>
    <r>
      <rPr>
        <sz val="12"/>
        <color theme="1"/>
        <rFont val="新細明體"/>
        <family val="1"/>
        <charset val="136"/>
      </rPr>
      <t>青石墓誌「宋故胡公竹溪居士壙記」</t>
    </r>
    <r>
      <rPr>
        <sz val="12"/>
        <color theme="1"/>
        <rFont val="Calibri"/>
        <family val="2"/>
      </rPr>
      <t>1</t>
    </r>
  </si>
  <si>
    <r>
      <rPr>
        <sz val="12"/>
        <color theme="1"/>
        <rFont val="新細明體"/>
        <family val="1"/>
        <charset val="136"/>
      </rPr>
      <t>李放，〈新建縣出土的南宋文物〉，《江西歷史文物》，</t>
    </r>
    <r>
      <rPr>
        <sz val="12"/>
        <color theme="1"/>
        <rFont val="Calibri"/>
        <family val="2"/>
      </rPr>
      <t>1980</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24</t>
    </r>
    <r>
      <rPr>
        <sz val="12"/>
        <color theme="1"/>
        <rFont val="新細明體"/>
        <family val="1"/>
        <charset val="136"/>
      </rPr>
      <t>。</t>
    </r>
    <r>
      <rPr>
        <sz val="12"/>
        <color theme="1"/>
        <rFont val="Calibri"/>
        <family val="2"/>
      </rPr>
      <t xml:space="preserve">; </t>
    </r>
    <r>
      <rPr>
        <sz val="12"/>
        <color theme="1"/>
        <rFont val="新細明體"/>
        <family val="1"/>
        <charset val="136"/>
      </rPr>
      <t>江西省博物館，〈新建縣南宋景定四年墓〉，收入《江西宋代紀年墓與紀年青白瓷》，北京：文物出版社，</t>
    </r>
    <r>
      <rPr>
        <sz val="12"/>
        <color theme="1"/>
        <rFont val="Calibri"/>
        <family val="2"/>
      </rPr>
      <t>2016</t>
    </r>
    <r>
      <rPr>
        <sz val="12"/>
        <color theme="1"/>
        <rFont val="新細明體"/>
        <family val="1"/>
        <charset val="136"/>
      </rPr>
      <t>，頁</t>
    </r>
    <r>
      <rPr>
        <sz val="12"/>
        <color theme="1"/>
        <rFont val="Calibri"/>
        <family val="2"/>
      </rPr>
      <t>270-273</t>
    </r>
    <r>
      <rPr>
        <sz val="12"/>
        <color theme="1"/>
        <rFont val="新細明體"/>
        <family val="1"/>
        <charset val="136"/>
      </rPr>
      <t>。</t>
    </r>
  </si>
  <si>
    <r>
      <rPr>
        <sz val="12"/>
        <color theme="1"/>
        <rFont val="新細明體"/>
        <family val="1"/>
        <charset val="136"/>
      </rPr>
      <t>江西省鷹潭市夏埠鄉婁家大隊飯背村</t>
    </r>
  </si>
  <si>
    <r>
      <rPr>
        <sz val="12"/>
        <color theme="1"/>
        <rFont val="新細明體"/>
        <family val="1"/>
        <charset val="136"/>
      </rPr>
      <t>葬於寶祐二年八月二十六日</t>
    </r>
  </si>
  <si>
    <r>
      <rPr>
        <sz val="12"/>
        <color theme="1"/>
        <rFont val="新細明體"/>
        <family val="1"/>
        <charset val="136"/>
      </rPr>
      <t>徐汝楫</t>
    </r>
  </si>
  <si>
    <t>1184-1253</t>
  </si>
  <si>
    <r>
      <rPr>
        <sz val="12"/>
        <color theme="1"/>
        <rFont val="新細明體"/>
        <family val="1"/>
        <charset val="136"/>
      </rPr>
      <t>青石墓誌「有宋徐公千十宣義壙記」</t>
    </r>
    <r>
      <rPr>
        <sz val="12"/>
        <color theme="1"/>
        <rFont val="Calibri"/>
        <family val="2"/>
      </rPr>
      <t>1</t>
    </r>
  </si>
  <si>
    <r>
      <rPr>
        <sz val="12"/>
        <color theme="1"/>
        <rFont val="新細明體"/>
        <family val="1"/>
        <charset val="136"/>
      </rPr>
      <t>曲利平，〈鷹潭宋代紀年墓葬〉，《南方文物》，</t>
    </r>
    <r>
      <rPr>
        <sz val="12"/>
        <color theme="1"/>
        <rFont val="Calibri"/>
        <family val="2"/>
      </rPr>
      <t>1996</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10-11</t>
    </r>
    <r>
      <rPr>
        <sz val="12"/>
        <color theme="1"/>
        <rFont val="新細明體"/>
        <family val="1"/>
        <charset val="136"/>
      </rPr>
      <t>。</t>
    </r>
  </si>
  <si>
    <r>
      <rPr>
        <sz val="12"/>
        <color theme="1"/>
        <rFont val="新細明體"/>
        <family val="1"/>
        <charset val="136"/>
      </rPr>
      <t>江西省宜春下浦鄉壩上狗形嶺宜春造紙廠基建工程</t>
    </r>
    <r>
      <rPr>
        <sz val="12"/>
        <color theme="1"/>
        <rFont val="Calibri"/>
        <family val="2"/>
      </rPr>
      <t>M96</t>
    </r>
  </si>
  <si>
    <r>
      <rPr>
        <sz val="12"/>
        <color theme="1"/>
        <rFont val="新細明體"/>
        <family val="1"/>
        <charset val="136"/>
      </rPr>
      <t>合葬於嘉定六年十月二十四日</t>
    </r>
  </si>
  <si>
    <r>
      <rPr>
        <sz val="12"/>
        <color theme="1"/>
        <rFont val="新細明體"/>
        <family val="1"/>
        <charset val="136"/>
      </rPr>
      <t>劉松</t>
    </r>
    <r>
      <rPr>
        <sz val="12"/>
        <color theme="1"/>
        <rFont val="Calibri"/>
        <family val="2"/>
      </rPr>
      <t>(</t>
    </r>
    <r>
      <rPr>
        <sz val="12"/>
        <color theme="1"/>
        <rFont val="新細明體"/>
        <family val="1"/>
        <charset val="136"/>
      </rPr>
      <t>字叔永</t>
    </r>
    <r>
      <rPr>
        <sz val="12"/>
        <color theme="1"/>
        <rFont val="Calibri"/>
        <family val="2"/>
      </rPr>
      <t>)</t>
    </r>
    <r>
      <rPr>
        <sz val="12"/>
        <color theme="1"/>
        <rFont val="新細明體"/>
        <family val="1"/>
        <charset val="136"/>
      </rPr>
      <t>、王氏</t>
    </r>
  </si>
  <si>
    <r>
      <t>1162-1200</t>
    </r>
    <r>
      <rPr>
        <sz val="12"/>
        <color theme="1"/>
        <rFont val="新細明體"/>
        <family val="1"/>
        <charset val="136"/>
      </rPr>
      <t>、</t>
    </r>
    <r>
      <rPr>
        <sz val="12"/>
        <color theme="1"/>
        <rFont val="Calibri"/>
        <family val="2"/>
      </rPr>
      <t>1165-1213</t>
    </r>
  </si>
  <si>
    <r>
      <rPr>
        <sz val="12"/>
        <color theme="1"/>
        <rFont val="新細明體"/>
        <family val="1"/>
        <charset val="136"/>
      </rPr>
      <t>陶墓誌「故劉叔永□合□誌」</t>
    </r>
    <r>
      <rPr>
        <sz val="12"/>
        <color theme="1"/>
        <rFont val="Calibri"/>
        <family val="2"/>
      </rPr>
      <t>1</t>
    </r>
  </si>
  <si>
    <r>
      <rPr>
        <sz val="12"/>
        <color theme="1"/>
        <rFont val="新細明體"/>
        <family val="1"/>
        <charset val="136"/>
      </rPr>
      <t>江西省文物考古研究所、宜春市博物館，〈江西宜春下浦壩上古墓群發掘報告〉，《江西文物》，</t>
    </r>
    <r>
      <rPr>
        <sz val="12"/>
        <color theme="1"/>
        <rFont val="Calibri"/>
        <family val="2"/>
      </rPr>
      <t>1991</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1-27</t>
    </r>
    <r>
      <rPr>
        <sz val="12"/>
        <color theme="1"/>
        <rFont val="新細明體"/>
        <family val="1"/>
        <charset val="136"/>
      </rPr>
      <t>。</t>
    </r>
  </si>
  <si>
    <r>
      <rPr>
        <sz val="12"/>
        <color theme="1"/>
        <rFont val="新細明體"/>
        <family val="1"/>
        <charset val="136"/>
      </rPr>
      <t>江西省德安縣楊橋鄉羅家榨桃源山</t>
    </r>
  </si>
  <si>
    <r>
      <rPr>
        <sz val="12"/>
        <color theme="1"/>
        <rFont val="新細明體"/>
        <family val="1"/>
        <charset val="136"/>
      </rPr>
      <t>葬於咸淳甲戌九月二十三日丙申</t>
    </r>
  </si>
  <si>
    <t>1240-1274</t>
  </si>
  <si>
    <r>
      <rPr>
        <sz val="12"/>
        <color theme="1"/>
        <rFont val="新細明體"/>
        <family val="1"/>
        <charset val="136"/>
      </rPr>
      <t>吳疇</t>
    </r>
    <r>
      <rPr>
        <sz val="12"/>
        <color theme="1"/>
        <rFont val="Calibri"/>
        <family val="2"/>
      </rPr>
      <t>(</t>
    </r>
    <r>
      <rPr>
        <sz val="12"/>
        <color theme="1"/>
        <rFont val="新細明體"/>
        <family val="1"/>
        <charset val="136"/>
      </rPr>
      <t>夫</t>
    </r>
    <r>
      <rPr>
        <sz val="12"/>
        <color theme="1"/>
        <rFont val="Calibri"/>
        <family val="2"/>
      </rPr>
      <t>)</t>
    </r>
    <r>
      <rPr>
        <sz val="12"/>
        <color theme="1"/>
        <rFont val="新細明體"/>
        <family val="1"/>
        <charset val="136"/>
      </rPr>
      <t>、周應合</t>
    </r>
    <r>
      <rPr>
        <sz val="12"/>
        <color theme="1"/>
        <rFont val="Calibri"/>
        <family val="2"/>
      </rPr>
      <t>(</t>
    </r>
    <r>
      <rPr>
        <sz val="12"/>
        <color theme="1"/>
        <rFont val="新細明體"/>
        <family val="1"/>
        <charset val="136"/>
      </rPr>
      <t>父，</t>
    </r>
    <r>
      <rPr>
        <sz val="12"/>
        <color theme="1"/>
        <rFont val="Calibri"/>
        <family val="2"/>
      </rPr>
      <t>1213-1280)</t>
    </r>
  </si>
  <si>
    <r>
      <rPr>
        <sz val="12"/>
        <color theme="1"/>
        <rFont val="新細明體"/>
        <family val="1"/>
        <charset val="136"/>
      </rPr>
      <t>石墓誌並蓋「有宋安人周氏之墓」</t>
    </r>
    <r>
      <rPr>
        <sz val="12"/>
        <color theme="1"/>
        <rFont val="Calibri"/>
        <family val="2"/>
      </rPr>
      <t>1(</t>
    </r>
    <r>
      <rPr>
        <sz val="12"/>
        <color theme="1"/>
        <rFont val="新細明體"/>
        <family val="1"/>
        <charset val="136"/>
      </rPr>
      <t>置於木棺之上</t>
    </r>
    <r>
      <rPr>
        <sz val="12"/>
        <color theme="1"/>
        <rFont val="Calibri"/>
        <family val="2"/>
      </rPr>
      <t>)</t>
    </r>
  </si>
  <si>
    <r>
      <rPr>
        <sz val="12"/>
        <color theme="1"/>
        <rFont val="新細明體"/>
        <family val="1"/>
        <charset val="136"/>
      </rPr>
      <t>安人</t>
    </r>
  </si>
  <si>
    <r>
      <rPr>
        <sz val="12"/>
        <color theme="1"/>
        <rFont val="新細明體"/>
        <family val="1"/>
        <charset val="136"/>
      </rPr>
      <t>江西省文物考古研究所、德安縣博物館，〈江西德安南宋周氏墓清理簡報〉，《文物》，</t>
    </r>
    <r>
      <rPr>
        <sz val="12"/>
        <color theme="1"/>
        <rFont val="Calibri"/>
        <family val="2"/>
      </rPr>
      <t>1990</t>
    </r>
    <r>
      <rPr>
        <sz val="12"/>
        <color theme="1"/>
        <rFont val="新細明體"/>
        <family val="1"/>
        <charset val="136"/>
      </rPr>
      <t>年</t>
    </r>
    <r>
      <rPr>
        <sz val="12"/>
        <color theme="1"/>
        <rFont val="Calibri"/>
        <family val="2"/>
      </rPr>
      <t>9</t>
    </r>
    <r>
      <rPr>
        <sz val="12"/>
        <color theme="1"/>
        <rFont val="新細明體"/>
        <family val="1"/>
        <charset val="136"/>
      </rPr>
      <t>期，頁</t>
    </r>
    <r>
      <rPr>
        <sz val="12"/>
        <color theme="1"/>
        <rFont val="Calibri"/>
        <family val="2"/>
      </rPr>
      <t>1-13</t>
    </r>
    <r>
      <rPr>
        <sz val="12"/>
        <color theme="1"/>
        <rFont val="新細明體"/>
        <family val="1"/>
        <charset val="136"/>
      </rPr>
      <t>。</t>
    </r>
    <r>
      <rPr>
        <sz val="12"/>
        <color theme="1"/>
        <rFont val="Calibri"/>
        <family val="2"/>
      </rPr>
      <t xml:space="preserve">; </t>
    </r>
    <r>
      <rPr>
        <sz val="12"/>
        <color theme="1"/>
        <rFont val="新細明體"/>
        <family val="1"/>
        <charset val="136"/>
      </rPr>
      <t>楊明、周暘、周迪人，〈江西德安南宋周氏墓紡織品殘片種類與工藝〉，《南方文物》，</t>
    </r>
    <r>
      <rPr>
        <sz val="12"/>
        <color theme="1"/>
        <rFont val="Calibri"/>
        <family val="2"/>
      </rPr>
      <t>1998</t>
    </r>
    <r>
      <rPr>
        <sz val="12"/>
        <color theme="1"/>
        <rFont val="新細明體"/>
        <family val="1"/>
        <charset val="136"/>
      </rPr>
      <t>年</t>
    </r>
    <r>
      <rPr>
        <sz val="12"/>
        <color theme="1"/>
        <rFont val="Calibri"/>
        <family val="2"/>
      </rPr>
      <t>04</t>
    </r>
    <r>
      <rPr>
        <sz val="12"/>
        <color theme="1"/>
        <rFont val="新細明體"/>
        <family val="1"/>
        <charset val="136"/>
      </rPr>
      <t>期，頁</t>
    </r>
    <r>
      <rPr>
        <sz val="12"/>
        <color theme="1"/>
        <rFont val="Calibri"/>
        <family val="2"/>
      </rPr>
      <t>111-119</t>
    </r>
    <r>
      <rPr>
        <sz val="12"/>
        <color theme="1"/>
        <rFont val="新細明體"/>
        <family val="1"/>
        <charset val="136"/>
      </rPr>
      <t>。</t>
    </r>
  </si>
  <si>
    <r>
      <rPr>
        <sz val="12"/>
        <color theme="1"/>
        <rFont val="新細明體"/>
        <family val="1"/>
        <charset val="136"/>
      </rPr>
      <t>江西省上饒市郊茶山寺某茶廠</t>
    </r>
  </si>
  <si>
    <r>
      <rPr>
        <sz val="12"/>
        <color theme="1"/>
        <rFont val="新細明體"/>
        <family val="1"/>
        <charset val="136"/>
      </rPr>
      <t>葬於建炎四年十二月四日</t>
    </r>
  </si>
  <si>
    <r>
      <rPr>
        <sz val="12"/>
        <color theme="1"/>
        <rFont val="新細明體"/>
        <family val="1"/>
        <charset val="136"/>
      </rPr>
      <t>趙仲諲</t>
    </r>
  </si>
  <si>
    <t>1064-1131.1.2(68)</t>
  </si>
  <si>
    <r>
      <rPr>
        <sz val="12"/>
        <color theme="1"/>
        <rFont val="新細明體"/>
        <family val="1"/>
        <charset val="136"/>
      </rPr>
      <t>石墓誌</t>
    </r>
    <r>
      <rPr>
        <sz val="12"/>
        <color theme="1"/>
        <rFont val="Calibri"/>
        <family val="2"/>
      </rPr>
      <t>(</t>
    </r>
    <r>
      <rPr>
        <sz val="12"/>
        <color theme="1"/>
        <rFont val="新細明體"/>
        <family val="1"/>
        <charset val="136"/>
      </rPr>
      <t>無題</t>
    </r>
    <r>
      <rPr>
        <sz val="12"/>
        <color theme="1"/>
        <rFont val="Calibri"/>
        <family val="2"/>
      </rPr>
      <t>)</t>
    </r>
    <r>
      <rPr>
        <sz val="12"/>
        <color theme="1"/>
        <rFont val="新細明體"/>
        <family val="1"/>
        <charset val="136"/>
      </rPr>
      <t>「大宋皇叔祖故明州觀察使諱仲諲</t>
    </r>
    <r>
      <rPr>
        <sz val="12"/>
        <color theme="1"/>
        <rFont val="Calibri"/>
        <family val="2"/>
      </rPr>
      <t>......</t>
    </r>
    <r>
      <rPr>
        <sz val="12"/>
        <color theme="1"/>
        <rFont val="新細明體"/>
        <family val="1"/>
        <charset val="136"/>
      </rPr>
      <t>」</t>
    </r>
    <r>
      <rPr>
        <sz val="12"/>
        <color theme="1"/>
        <rFont val="Calibri"/>
        <family val="2"/>
      </rPr>
      <t>1</t>
    </r>
  </si>
  <si>
    <r>
      <rPr>
        <sz val="12"/>
        <color theme="1"/>
        <rFont val="新細明體"/>
        <family val="1"/>
        <charset val="136"/>
      </rPr>
      <t>宗室、明州觀察使</t>
    </r>
  </si>
  <si>
    <r>
      <rPr>
        <sz val="12"/>
        <color theme="1"/>
        <rFont val="新細明體"/>
        <family val="1"/>
        <charset val="136"/>
      </rPr>
      <t>陳柏泉，〈文物博物館簡訊：（江西省）上饒發現雕刻人物的玉帶牌〉，《文物》，</t>
    </r>
    <r>
      <rPr>
        <sz val="12"/>
        <color theme="1"/>
        <rFont val="Calibri"/>
        <family val="2"/>
      </rPr>
      <t>1964</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67-68</t>
    </r>
    <r>
      <rPr>
        <sz val="12"/>
        <color theme="1"/>
        <rFont val="新細明體"/>
        <family val="1"/>
        <charset val="136"/>
      </rPr>
      <t>。</t>
    </r>
    <r>
      <rPr>
        <sz val="12"/>
        <color theme="1"/>
        <rFont val="Calibri"/>
        <family val="2"/>
      </rPr>
      <t xml:space="preserve">; </t>
    </r>
    <r>
      <rPr>
        <sz val="12"/>
        <color theme="1"/>
        <rFont val="新細明體"/>
        <family val="1"/>
        <charset val="136"/>
      </rPr>
      <t>江西省博物館，〈上饒市郊南宋建炎四年墓〉，收入《江西宋代紀年墓與紀年青白瓷》，北京：文物出版社，</t>
    </r>
    <r>
      <rPr>
        <sz val="12"/>
        <color theme="1"/>
        <rFont val="Calibri"/>
        <family val="2"/>
      </rPr>
      <t>2016</t>
    </r>
    <r>
      <rPr>
        <sz val="12"/>
        <color theme="1"/>
        <rFont val="新細明體"/>
        <family val="1"/>
        <charset val="136"/>
      </rPr>
      <t>，頁</t>
    </r>
    <r>
      <rPr>
        <sz val="12"/>
        <color theme="1"/>
        <rFont val="Calibri"/>
        <family val="2"/>
      </rPr>
      <t>174-177</t>
    </r>
    <r>
      <rPr>
        <sz val="12"/>
        <color theme="1"/>
        <rFont val="新細明體"/>
        <family val="1"/>
        <charset val="136"/>
      </rPr>
      <t>。</t>
    </r>
  </si>
  <si>
    <r>
      <rPr>
        <sz val="12"/>
        <color theme="1"/>
        <rFont val="新細明體"/>
        <family val="1"/>
        <charset val="136"/>
      </rPr>
      <t>江西省鉛山縣新安埠鄉岡上村</t>
    </r>
  </si>
  <si>
    <r>
      <rPr>
        <sz val="12"/>
        <color theme="1"/>
        <rFont val="新細明體"/>
        <family val="1"/>
        <charset val="136"/>
      </rPr>
      <t>葬於紹興三十一年正月丁□</t>
    </r>
  </si>
  <si>
    <r>
      <rPr>
        <sz val="12"/>
        <color theme="1"/>
        <rFont val="新細明體"/>
        <family val="1"/>
        <charset val="136"/>
      </rPr>
      <t>何氏</t>
    </r>
  </si>
  <si>
    <t>?-1158</t>
  </si>
  <si>
    <r>
      <rPr>
        <sz val="12"/>
        <color theme="1"/>
        <rFont val="新細明體"/>
        <family val="1"/>
        <charset val="136"/>
      </rPr>
      <t>石墓誌「宋故淑國夫人墓誌銘」</t>
    </r>
    <r>
      <rPr>
        <sz val="12"/>
        <color theme="1"/>
        <rFont val="Calibri"/>
        <family val="2"/>
      </rPr>
      <t>1</t>
    </r>
  </si>
  <si>
    <r>
      <rPr>
        <sz val="12"/>
        <color theme="1"/>
        <rFont val="新細明體"/>
        <family val="1"/>
        <charset val="136"/>
      </rPr>
      <t>淑國夫人</t>
    </r>
  </si>
  <si>
    <r>
      <rPr>
        <sz val="12"/>
        <color theme="1"/>
        <rFont val="新細明體"/>
        <family val="1"/>
        <charset val="136"/>
      </rPr>
      <t>江西省文物考古研究所、鉛山縣博物館，〈江西鉛山宋淑國夫人墓〉，《江西文物》，</t>
    </r>
    <r>
      <rPr>
        <sz val="12"/>
        <color theme="1"/>
        <rFont val="Calibri"/>
        <family val="2"/>
      </rPr>
      <t>1989</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33-37</t>
    </r>
    <r>
      <rPr>
        <sz val="12"/>
        <color theme="1"/>
        <rFont val="新細明體"/>
        <family val="1"/>
        <charset val="136"/>
      </rPr>
      <t>、</t>
    </r>
    <r>
      <rPr>
        <sz val="12"/>
        <color theme="1"/>
        <rFont val="Calibri"/>
        <family val="2"/>
      </rPr>
      <t>32</t>
    </r>
    <r>
      <rPr>
        <sz val="12"/>
        <color theme="1"/>
        <rFont val="新細明體"/>
        <family val="1"/>
        <charset val="136"/>
      </rPr>
      <t>。</t>
    </r>
  </si>
  <si>
    <r>
      <rPr>
        <sz val="12"/>
        <color theme="1"/>
        <rFont val="新細明體"/>
        <family val="1"/>
        <charset val="136"/>
      </rPr>
      <t>江西省吳村鄉官山村棋盤坪</t>
    </r>
  </si>
  <si>
    <r>
      <rPr>
        <sz val="12"/>
        <color theme="1"/>
        <rFont val="新細明體"/>
        <family val="1"/>
        <charset val="136"/>
      </rPr>
      <t>卒於紹熙三年□月</t>
    </r>
  </si>
  <si>
    <r>
      <rPr>
        <sz val="12"/>
        <color theme="1"/>
        <rFont val="新細明體"/>
        <family val="1"/>
        <charset val="136"/>
      </rPr>
      <t>施師點</t>
    </r>
  </si>
  <si>
    <t>1124-1192</t>
  </si>
  <si>
    <r>
      <rPr>
        <sz val="12"/>
        <color theme="1"/>
        <rFont val="新細明體"/>
        <family val="1"/>
        <charset val="136"/>
      </rPr>
      <t>石墓誌「宋故資政殿大學士金紫光祿大夫樞密知院施公墓」</t>
    </r>
    <r>
      <rPr>
        <sz val="12"/>
        <color theme="1"/>
        <rFont val="Calibri"/>
        <family val="2"/>
      </rPr>
      <t>1</t>
    </r>
  </si>
  <si>
    <r>
      <rPr>
        <sz val="12"/>
        <color theme="1"/>
        <rFont val="新細明體"/>
        <family val="1"/>
        <charset val="136"/>
      </rPr>
      <t>資政殿大學士金紫光祿大夫樞密知院</t>
    </r>
  </si>
  <si>
    <r>
      <rPr>
        <sz val="12"/>
        <color theme="1"/>
        <rFont val="新細明體"/>
        <family val="1"/>
        <charset val="136"/>
      </rPr>
      <t>羅小安，〈廣豐發現宋施師點墓〉，《江西歷史文物》，</t>
    </r>
    <r>
      <rPr>
        <sz val="12"/>
        <color theme="1"/>
        <rFont val="Calibri"/>
        <family val="2"/>
      </rPr>
      <t>1986</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42</t>
    </r>
    <r>
      <rPr>
        <sz val="12"/>
        <color theme="1"/>
        <rFont val="新細明體"/>
        <family val="1"/>
        <charset val="136"/>
      </rPr>
      <t>、</t>
    </r>
    <r>
      <rPr>
        <sz val="12"/>
        <color theme="1"/>
        <rFont val="Calibri"/>
        <family val="2"/>
      </rPr>
      <t>48</t>
    </r>
    <r>
      <rPr>
        <sz val="12"/>
        <color theme="1"/>
        <rFont val="新細明體"/>
        <family val="1"/>
        <charset val="136"/>
      </rPr>
      <t>。</t>
    </r>
  </si>
  <si>
    <r>
      <rPr>
        <sz val="12"/>
        <color theme="1"/>
        <rFont val="新細明體"/>
        <family val="1"/>
        <charset val="136"/>
      </rPr>
      <t>江西省德興市銀山路西側官倉背山麓</t>
    </r>
  </si>
  <si>
    <r>
      <rPr>
        <sz val="12"/>
        <color theme="1"/>
        <rFont val="新細明體"/>
        <family val="1"/>
        <charset val="136"/>
      </rPr>
      <t>合葬於乾道元年十一月己酉</t>
    </r>
  </si>
  <si>
    <r>
      <rPr>
        <sz val="12"/>
        <color theme="1"/>
        <rFont val="新細明體"/>
        <family val="1"/>
        <charset val="136"/>
      </rPr>
      <t>徐衎、韓氏</t>
    </r>
  </si>
  <si>
    <r>
      <t>1139-1159(21</t>
    </r>
    <r>
      <rPr>
        <sz val="12"/>
        <color theme="1"/>
        <rFont val="新細明體"/>
        <family val="1"/>
        <charset val="136"/>
      </rPr>
      <t>，徐衎</t>
    </r>
    <r>
      <rPr>
        <sz val="12"/>
        <color theme="1"/>
        <rFont val="Calibri"/>
        <family val="2"/>
      </rPr>
      <t>)</t>
    </r>
    <r>
      <rPr>
        <sz val="12"/>
        <color theme="1"/>
        <rFont val="新細明體"/>
        <family val="1"/>
        <charset val="136"/>
      </rPr>
      <t>、</t>
    </r>
    <r>
      <rPr>
        <sz val="12"/>
        <color theme="1"/>
        <rFont val="Calibri"/>
        <family val="2"/>
      </rPr>
      <t>?-?(21</t>
    </r>
    <r>
      <rPr>
        <sz val="12"/>
        <color theme="1"/>
        <rFont val="新細明體"/>
        <family val="1"/>
        <charset val="136"/>
      </rPr>
      <t>，韓氏</t>
    </r>
    <r>
      <rPr>
        <sz val="12"/>
        <color theme="1"/>
        <rFont val="Calibri"/>
        <family val="2"/>
      </rPr>
      <t>)</t>
    </r>
  </si>
  <si>
    <r>
      <rPr>
        <sz val="12"/>
        <color theme="1"/>
        <rFont val="新細明體"/>
        <family val="1"/>
        <charset val="136"/>
      </rPr>
      <t>石墓誌「宋故徐通仕墓誌銘」</t>
    </r>
    <r>
      <rPr>
        <sz val="12"/>
        <color theme="1"/>
        <rFont val="Calibri"/>
        <family val="2"/>
      </rPr>
      <t>1(</t>
    </r>
    <r>
      <rPr>
        <sz val="12"/>
        <color theme="1"/>
        <rFont val="新細明體"/>
        <family val="1"/>
        <charset val="136"/>
      </rPr>
      <t>豎放於墓室前</t>
    </r>
    <r>
      <rPr>
        <sz val="12"/>
        <color theme="1"/>
        <rFont val="Calibri"/>
        <family val="2"/>
      </rPr>
      <t>)</t>
    </r>
  </si>
  <si>
    <r>
      <rPr>
        <sz val="12"/>
        <color theme="1"/>
        <rFont val="新細明體"/>
        <family val="1"/>
        <charset val="136"/>
      </rPr>
      <t>通仕郎</t>
    </r>
  </si>
  <si>
    <r>
      <rPr>
        <sz val="12"/>
        <color theme="1"/>
        <rFont val="新細明體"/>
        <family val="1"/>
        <charset val="136"/>
      </rPr>
      <t>孫以剛，〈江西德興市宋乾道徐衎墓〉，《考古》，</t>
    </r>
    <r>
      <rPr>
        <sz val="12"/>
        <color theme="1"/>
        <rFont val="Calibri"/>
        <family val="2"/>
      </rPr>
      <t>1995</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155-159</t>
    </r>
    <r>
      <rPr>
        <sz val="12"/>
        <color theme="1"/>
        <rFont val="新細明體"/>
        <family val="1"/>
        <charset val="136"/>
      </rPr>
      <t>。</t>
    </r>
    <r>
      <rPr>
        <sz val="12"/>
        <color theme="1"/>
        <rFont val="Calibri"/>
        <family val="2"/>
      </rPr>
      <t xml:space="preserve">; </t>
    </r>
    <r>
      <rPr>
        <sz val="12"/>
        <color theme="1"/>
        <rFont val="新細明體"/>
        <family val="1"/>
        <charset val="136"/>
      </rPr>
      <t>江西省博物館，〈德興縣南宋乾道元年墓〉，收入《江西宋代紀年墓與紀年青白瓷》，北京：文物出版社，</t>
    </r>
    <r>
      <rPr>
        <sz val="12"/>
        <color theme="1"/>
        <rFont val="Calibri"/>
        <family val="2"/>
      </rPr>
      <t>2016</t>
    </r>
    <r>
      <rPr>
        <sz val="12"/>
        <color theme="1"/>
        <rFont val="新細明體"/>
        <family val="1"/>
        <charset val="136"/>
      </rPr>
      <t>，頁</t>
    </r>
    <r>
      <rPr>
        <sz val="12"/>
        <color theme="1"/>
        <rFont val="Calibri"/>
        <family val="2"/>
      </rPr>
      <t>186-193</t>
    </r>
    <r>
      <rPr>
        <sz val="12"/>
        <color theme="1"/>
        <rFont val="新細明體"/>
        <family val="1"/>
        <charset val="136"/>
      </rPr>
      <t>。</t>
    </r>
  </si>
  <si>
    <r>
      <rPr>
        <sz val="12"/>
        <color theme="1"/>
        <rFont val="新細明體"/>
        <family val="1"/>
        <charset val="136"/>
      </rPr>
      <t>江西省德興縣香屯鄉葉家村</t>
    </r>
  </si>
  <si>
    <r>
      <rPr>
        <sz val="12"/>
        <color theme="1"/>
        <rFont val="新細明體"/>
        <family val="1"/>
        <charset val="136"/>
      </rPr>
      <t>合葬於紹定三年十月初三辛酉</t>
    </r>
  </si>
  <si>
    <r>
      <rPr>
        <sz val="12"/>
        <color theme="1"/>
        <rFont val="新細明體"/>
        <family val="1"/>
        <charset val="136"/>
      </rPr>
      <t>藍文蔚、王氏</t>
    </r>
  </si>
  <si>
    <r>
      <t>1148.3.26-1230.7.27(83</t>
    </r>
    <r>
      <rPr>
        <sz val="12"/>
        <color theme="1"/>
        <rFont val="新細明體"/>
        <family val="1"/>
        <charset val="136"/>
      </rPr>
      <t>，藍文蔚</t>
    </r>
    <r>
      <rPr>
        <sz val="12"/>
        <color theme="1"/>
        <rFont val="Calibri"/>
        <family val="2"/>
      </rPr>
      <t>)</t>
    </r>
    <r>
      <rPr>
        <sz val="12"/>
        <color theme="1"/>
        <rFont val="新細明體"/>
        <family val="1"/>
        <charset val="136"/>
      </rPr>
      <t>、</t>
    </r>
    <r>
      <rPr>
        <sz val="12"/>
        <color theme="1"/>
        <rFont val="Calibri"/>
        <family val="2"/>
      </rPr>
      <t>?-1227(</t>
    </r>
    <r>
      <rPr>
        <sz val="12"/>
        <color theme="1"/>
        <rFont val="新細明體"/>
        <family val="1"/>
        <charset val="136"/>
      </rPr>
      <t>王氏</t>
    </r>
    <r>
      <rPr>
        <sz val="12"/>
        <color theme="1"/>
        <rFont val="Calibri"/>
        <family val="2"/>
      </rPr>
      <t>)</t>
    </r>
  </si>
  <si>
    <r>
      <rPr>
        <sz val="12"/>
        <color theme="1"/>
        <rFont val="新細明體"/>
        <family val="1"/>
        <charset val="136"/>
      </rPr>
      <t>長方形石墓誌「宋故將仕藍公之墓」</t>
    </r>
    <r>
      <rPr>
        <sz val="12"/>
        <color theme="1"/>
        <rFont val="Calibri"/>
        <family val="2"/>
      </rPr>
      <t>1</t>
    </r>
  </si>
  <si>
    <r>
      <rPr>
        <sz val="12"/>
        <color theme="1"/>
        <rFont val="新細明體"/>
        <family val="1"/>
        <charset val="136"/>
      </rPr>
      <t>德興縣博物館，〈江西德興縣香屯宋墓〉，《考古》，</t>
    </r>
    <r>
      <rPr>
        <sz val="12"/>
        <color theme="1"/>
        <rFont val="Calibri"/>
        <family val="2"/>
      </rPr>
      <t>1990</t>
    </r>
    <r>
      <rPr>
        <sz val="12"/>
        <color theme="1"/>
        <rFont val="新細明體"/>
        <family val="1"/>
        <charset val="136"/>
      </rPr>
      <t>年</t>
    </r>
    <r>
      <rPr>
        <sz val="12"/>
        <color theme="1"/>
        <rFont val="Calibri"/>
        <family val="2"/>
      </rPr>
      <t>8</t>
    </r>
    <r>
      <rPr>
        <sz val="12"/>
        <color theme="1"/>
        <rFont val="新細明體"/>
        <family val="1"/>
        <charset val="136"/>
      </rPr>
      <t>期，頁</t>
    </r>
    <r>
      <rPr>
        <sz val="12"/>
        <color theme="1"/>
        <rFont val="Calibri"/>
        <family val="2"/>
      </rPr>
      <t>737-740</t>
    </r>
    <r>
      <rPr>
        <sz val="12"/>
        <color theme="1"/>
        <rFont val="新細明體"/>
        <family val="1"/>
        <charset val="136"/>
      </rPr>
      <t>。</t>
    </r>
    <r>
      <rPr>
        <sz val="12"/>
        <color theme="1"/>
        <rFont val="Calibri"/>
        <family val="2"/>
      </rPr>
      <t xml:space="preserve">; </t>
    </r>
    <r>
      <rPr>
        <sz val="12"/>
        <color theme="1"/>
        <rFont val="新細明體"/>
        <family val="1"/>
        <charset val="136"/>
      </rPr>
      <t>江西省博物館，〈德興市南宋紹定三年墓〉，收入《江西宋代紀年墓與紀年青白瓷》，北京：文物出版社，</t>
    </r>
    <r>
      <rPr>
        <sz val="12"/>
        <color theme="1"/>
        <rFont val="Calibri"/>
        <family val="2"/>
      </rPr>
      <t>2016</t>
    </r>
    <r>
      <rPr>
        <sz val="12"/>
        <color theme="1"/>
        <rFont val="新細明體"/>
        <family val="1"/>
        <charset val="136"/>
      </rPr>
      <t>，頁</t>
    </r>
    <r>
      <rPr>
        <sz val="12"/>
        <color theme="1"/>
        <rFont val="Calibri"/>
        <family val="2"/>
      </rPr>
      <t>235-246</t>
    </r>
    <r>
      <rPr>
        <sz val="12"/>
        <color theme="1"/>
        <rFont val="新細明體"/>
        <family val="1"/>
        <charset val="136"/>
      </rPr>
      <t>。</t>
    </r>
  </si>
  <si>
    <r>
      <rPr>
        <sz val="12"/>
        <color theme="1"/>
        <rFont val="新細明體"/>
        <family val="1"/>
        <charset val="136"/>
      </rPr>
      <t>江西省峽江縣羅田鄉坑頭村</t>
    </r>
  </si>
  <si>
    <r>
      <rPr>
        <sz val="12"/>
        <color theme="1"/>
        <rFont val="新細明體"/>
        <family val="1"/>
        <charset val="136"/>
      </rPr>
      <t>葬於景定庚申八月丙辰</t>
    </r>
  </si>
  <si>
    <r>
      <rPr>
        <sz val="12"/>
        <color theme="1"/>
        <rFont val="新細明體"/>
        <family val="1"/>
        <charset val="136"/>
      </rPr>
      <t>王應白</t>
    </r>
  </si>
  <si>
    <t>1209-1243</t>
  </si>
  <si>
    <r>
      <rPr>
        <sz val="12"/>
        <color theme="1"/>
        <rFont val="新細明體"/>
        <family val="1"/>
        <charset val="136"/>
      </rPr>
      <t>趙國祥、毛曉雲，〈峽江清理兩座古墓〉，《江西歷史文物》，</t>
    </r>
    <r>
      <rPr>
        <sz val="12"/>
        <color theme="1"/>
        <rFont val="Calibri"/>
        <family val="2"/>
      </rPr>
      <t>1986</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33-35</t>
    </r>
    <r>
      <rPr>
        <sz val="12"/>
        <color theme="1"/>
        <rFont val="新細明體"/>
        <family val="1"/>
        <charset val="136"/>
      </rPr>
      <t>。</t>
    </r>
  </si>
  <si>
    <r>
      <rPr>
        <sz val="12"/>
        <color theme="1"/>
        <rFont val="新細明體"/>
        <family val="1"/>
        <charset val="136"/>
      </rPr>
      <t>江西省鄱陽磨刀石公社殷家大隊</t>
    </r>
  </si>
  <si>
    <r>
      <rPr>
        <sz val="12"/>
        <color theme="1"/>
        <rFont val="新細明體"/>
        <family val="1"/>
        <charset val="136"/>
      </rPr>
      <t>葬於景定五年十一月</t>
    </r>
  </si>
  <si>
    <r>
      <rPr>
        <sz val="12"/>
        <color theme="1"/>
        <rFont val="新細明體"/>
        <family val="1"/>
        <charset val="136"/>
      </rPr>
      <t>洪㑥、鄒氏</t>
    </r>
  </si>
  <si>
    <r>
      <t>1186-1264.3.21(79</t>
    </r>
    <r>
      <rPr>
        <sz val="12"/>
        <color theme="1"/>
        <rFont val="新細明體"/>
        <family val="1"/>
        <charset val="136"/>
      </rPr>
      <t>，洪㑥</t>
    </r>
    <r>
      <rPr>
        <sz val="12"/>
        <color theme="1"/>
        <rFont val="Calibri"/>
        <family val="2"/>
      </rPr>
      <t>)</t>
    </r>
    <r>
      <rPr>
        <sz val="12"/>
        <color theme="1"/>
        <rFont val="新細明體"/>
        <family val="1"/>
        <charset val="136"/>
      </rPr>
      <t>、</t>
    </r>
    <r>
      <rPr>
        <sz val="12"/>
        <color theme="1"/>
        <rFont val="Calibri"/>
        <family val="2"/>
      </rPr>
      <t>1184-1261(78</t>
    </r>
    <r>
      <rPr>
        <sz val="12"/>
        <color theme="1"/>
        <rFont val="新細明體"/>
        <family val="1"/>
        <charset val="136"/>
      </rPr>
      <t>，鄒氏</t>
    </r>
    <r>
      <rPr>
        <sz val="12"/>
        <color theme="1"/>
        <rFont val="Calibri"/>
        <family val="2"/>
      </rPr>
      <t>)</t>
    </r>
  </si>
  <si>
    <r>
      <rPr>
        <sz val="12"/>
        <color theme="1"/>
        <rFont val="新細明體"/>
        <family val="1"/>
        <charset val="136"/>
      </rPr>
      <t>洪邁</t>
    </r>
    <r>
      <rPr>
        <sz val="12"/>
        <color theme="1"/>
        <rFont val="Calibri"/>
        <family val="2"/>
      </rPr>
      <t>(</t>
    </r>
    <r>
      <rPr>
        <sz val="12"/>
        <color theme="1"/>
        <rFont val="新細明體"/>
        <family val="1"/>
        <charset val="136"/>
      </rPr>
      <t>祖父</t>
    </r>
    <r>
      <rPr>
        <sz val="12"/>
        <color theme="1"/>
        <rFont val="Calibri"/>
        <family val="2"/>
      </rPr>
      <t>)</t>
    </r>
  </si>
  <si>
    <r>
      <rPr>
        <sz val="12"/>
        <color theme="1"/>
        <rFont val="新細明體"/>
        <family val="1"/>
        <charset val="136"/>
      </rPr>
      <t>青石墓誌「宋故瑞州知郡料院洪公墓誌銘」</t>
    </r>
    <r>
      <rPr>
        <sz val="12"/>
        <color theme="1"/>
        <rFont val="Calibri"/>
        <family val="2"/>
      </rPr>
      <t>1</t>
    </r>
  </si>
  <si>
    <r>
      <rPr>
        <sz val="12"/>
        <color theme="1"/>
        <rFont val="新細明體"/>
        <family val="1"/>
        <charset val="136"/>
      </rPr>
      <t>朝</t>
    </r>
    <r>
      <rPr>
        <sz val="12"/>
        <color theme="1"/>
        <rFont val="Calibri"/>
        <family val="2"/>
      </rPr>
      <t>☐</t>
    </r>
    <r>
      <rPr>
        <sz val="12"/>
        <color theme="1"/>
        <rFont val="新細明體"/>
        <family val="1"/>
        <charset val="136"/>
      </rPr>
      <t>大夫賜紫金魚袋</t>
    </r>
  </si>
  <si>
    <r>
      <rPr>
        <sz val="12"/>
        <color theme="1"/>
        <rFont val="新細明體"/>
        <family val="1"/>
        <charset val="136"/>
      </rPr>
      <t>唐山，〈江西鄱陽發現宋代戲劇俑〉，《文物》，</t>
    </r>
    <r>
      <rPr>
        <sz val="12"/>
        <color theme="1"/>
        <rFont val="Calibri"/>
        <family val="2"/>
      </rPr>
      <t>1979</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6-9</t>
    </r>
    <r>
      <rPr>
        <sz val="12"/>
        <color theme="1"/>
        <rFont val="新細明體"/>
        <family val="1"/>
        <charset val="136"/>
      </rPr>
      <t>。</t>
    </r>
    <r>
      <rPr>
        <sz val="12"/>
        <color theme="1"/>
        <rFont val="Calibri"/>
        <family val="2"/>
      </rPr>
      <t xml:space="preserve">; </t>
    </r>
    <r>
      <rPr>
        <sz val="12"/>
        <color theme="1"/>
        <rFont val="新細明體"/>
        <family val="1"/>
        <charset val="136"/>
      </rPr>
      <t>江西省博物館，〈鄱陽縣南宋景定五年墓〉，收入《江西宋代紀年墓與紀年青白瓷》，北京：文物出版社，</t>
    </r>
    <r>
      <rPr>
        <sz val="12"/>
        <color theme="1"/>
        <rFont val="Calibri"/>
        <family val="2"/>
      </rPr>
      <t>2016</t>
    </r>
    <r>
      <rPr>
        <sz val="12"/>
        <color theme="1"/>
        <rFont val="新細明體"/>
        <family val="1"/>
        <charset val="136"/>
      </rPr>
      <t>，頁</t>
    </r>
    <r>
      <rPr>
        <sz val="12"/>
        <color theme="1"/>
        <rFont val="Calibri"/>
        <family val="2"/>
      </rPr>
      <t>274-301</t>
    </r>
    <r>
      <rPr>
        <sz val="12"/>
        <color theme="1"/>
        <rFont val="新細明體"/>
        <family val="1"/>
        <charset val="136"/>
      </rPr>
      <t>。</t>
    </r>
  </si>
  <si>
    <r>
      <rPr>
        <sz val="12"/>
        <color theme="1"/>
        <rFont val="新細明體"/>
        <family val="1"/>
        <charset val="136"/>
      </rPr>
      <t>江西省高安縣雲居山</t>
    </r>
  </si>
  <si>
    <r>
      <rPr>
        <sz val="12"/>
        <color theme="1"/>
        <rFont val="新細明體"/>
        <family val="1"/>
        <charset val="136"/>
      </rPr>
      <t>葬於乾道七年七月十九日</t>
    </r>
  </si>
  <si>
    <r>
      <rPr>
        <sz val="12"/>
        <color theme="1"/>
        <rFont val="新細明體"/>
        <family val="1"/>
        <charset val="136"/>
      </rPr>
      <t>鄒定</t>
    </r>
  </si>
  <si>
    <t>1112-1170(59)</t>
  </si>
  <si>
    <r>
      <rPr>
        <sz val="12"/>
        <color theme="1"/>
        <rFont val="新細明體"/>
        <family val="1"/>
        <charset val="136"/>
      </rPr>
      <t>青石墓誌「左奉議郎知隨州隨縣主管學事勸農營田公事鄒公墓誌銘」</t>
    </r>
    <r>
      <rPr>
        <sz val="12"/>
        <color theme="1"/>
        <rFont val="Calibri"/>
        <family val="2"/>
      </rPr>
      <t>1</t>
    </r>
  </si>
  <si>
    <r>
      <rPr>
        <sz val="12"/>
        <color theme="1"/>
        <rFont val="新細明體"/>
        <family val="1"/>
        <charset val="136"/>
      </rPr>
      <t>左奉議郎知隨州隨縣主管學事勸農營田公事</t>
    </r>
  </si>
  <si>
    <r>
      <rPr>
        <sz val="12"/>
        <color theme="1"/>
        <rFont val="新細明體"/>
        <family val="1"/>
        <charset val="136"/>
      </rPr>
      <t>陳行一，〈楊萬里撰文的《鄒定墓誌銘》〉，《江西歷史文物》，</t>
    </r>
    <r>
      <rPr>
        <sz val="12"/>
        <color theme="1"/>
        <rFont val="Calibri"/>
        <family val="2"/>
      </rPr>
      <t>1985</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35-36</t>
    </r>
    <r>
      <rPr>
        <sz val="12"/>
        <color theme="1"/>
        <rFont val="新細明體"/>
        <family val="1"/>
        <charset val="136"/>
      </rPr>
      <t>。</t>
    </r>
  </si>
  <si>
    <r>
      <rPr>
        <sz val="12"/>
        <color theme="1"/>
        <rFont val="新細明體"/>
        <family val="1"/>
        <charset val="136"/>
      </rPr>
      <t>江西省上饒電廠</t>
    </r>
  </si>
  <si>
    <r>
      <rPr>
        <sz val="12"/>
        <color theme="1"/>
        <rFont val="新細明體"/>
        <family val="1"/>
        <charset val="136"/>
      </rPr>
      <t>開禧二年</t>
    </r>
  </si>
  <si>
    <r>
      <rPr>
        <sz val="12"/>
        <color theme="1"/>
        <rFont val="新細明體"/>
        <family val="1"/>
        <charset val="136"/>
      </rPr>
      <t>越氏</t>
    </r>
  </si>
  <si>
    <r>
      <rPr>
        <sz val="12"/>
        <color theme="1"/>
        <rFont val="新細明體"/>
        <family val="1"/>
        <charset val="136"/>
      </rPr>
      <t>墓誌「宋安人越氏墓誌」</t>
    </r>
    <r>
      <rPr>
        <sz val="12"/>
        <color theme="1"/>
        <rFont val="Calibri"/>
        <family val="2"/>
      </rPr>
      <t>1</t>
    </r>
  </si>
  <si>
    <r>
      <rPr>
        <sz val="12"/>
        <color theme="1"/>
        <rFont val="新細明體"/>
        <family val="1"/>
        <charset val="136"/>
      </rPr>
      <t>黃美翠，〈江西上饒出土宋代文物〉，《南方文物》，</t>
    </r>
    <r>
      <rPr>
        <sz val="12"/>
        <color theme="1"/>
        <rFont val="Calibri"/>
        <family val="2"/>
      </rPr>
      <t>2000</t>
    </r>
    <r>
      <rPr>
        <sz val="12"/>
        <color theme="1"/>
        <rFont val="新細明體"/>
        <family val="1"/>
        <charset val="136"/>
      </rPr>
      <t>年</t>
    </r>
    <r>
      <rPr>
        <sz val="12"/>
        <color theme="1"/>
        <rFont val="Calibri"/>
        <family val="2"/>
      </rPr>
      <t>02</t>
    </r>
    <r>
      <rPr>
        <sz val="12"/>
        <color theme="1"/>
        <rFont val="新細明體"/>
        <family val="1"/>
        <charset val="136"/>
      </rPr>
      <t>期，頁</t>
    </r>
    <r>
      <rPr>
        <sz val="12"/>
        <color theme="1"/>
        <rFont val="Calibri"/>
        <family val="2"/>
      </rPr>
      <t>5</t>
    </r>
    <r>
      <rPr>
        <sz val="12"/>
        <color theme="1"/>
        <rFont val="新細明體"/>
        <family val="1"/>
        <charset val="136"/>
      </rPr>
      <t>、</t>
    </r>
    <r>
      <rPr>
        <sz val="12"/>
        <color theme="1"/>
        <rFont val="Calibri"/>
        <family val="2"/>
      </rPr>
      <t>8</t>
    </r>
    <r>
      <rPr>
        <sz val="12"/>
        <color theme="1"/>
        <rFont val="新細明體"/>
        <family val="1"/>
        <charset val="136"/>
      </rPr>
      <t>。</t>
    </r>
  </si>
  <si>
    <r>
      <rPr>
        <sz val="12"/>
        <color theme="1"/>
        <rFont val="新細明體"/>
        <family val="1"/>
        <charset val="136"/>
      </rPr>
      <t>廣西省桂平縣西山鄉西山村公所三張塘村</t>
    </r>
  </si>
  <si>
    <r>
      <rPr>
        <sz val="12"/>
        <color theme="1"/>
        <rFont val="新細明體"/>
        <family val="1"/>
        <charset val="136"/>
      </rPr>
      <t>卒於景炎元年九月丁巳</t>
    </r>
  </si>
  <si>
    <r>
      <rPr>
        <sz val="12"/>
        <color theme="1"/>
        <rFont val="新細明體"/>
        <family val="1"/>
        <charset val="136"/>
      </rPr>
      <t>楊祖祐</t>
    </r>
  </si>
  <si>
    <t>1244-1276(33)</t>
  </si>
  <si>
    <r>
      <rPr>
        <sz val="12"/>
        <color theme="1"/>
        <rFont val="新細明體"/>
        <family val="1"/>
        <charset val="136"/>
      </rPr>
      <t>墓誌銘「宋故簿尉楊公將仕壙誌銘」</t>
    </r>
    <r>
      <rPr>
        <sz val="12"/>
        <color theme="1"/>
        <rFont val="Calibri"/>
        <family val="2"/>
      </rPr>
      <t>1</t>
    </r>
  </si>
  <si>
    <r>
      <rPr>
        <sz val="12"/>
        <color theme="1"/>
        <rFont val="新細明體"/>
        <family val="1"/>
        <charset val="136"/>
      </rPr>
      <t>將仕郎桂平縣官（從九品）</t>
    </r>
  </si>
  <si>
    <r>
      <rPr>
        <sz val="12"/>
        <color theme="1"/>
        <rFont val="新細明體"/>
        <family val="1"/>
        <charset val="136"/>
      </rPr>
      <t>陳小波，〈宋簿尉楊祖祐壙志銘考〉，《四川文物》，</t>
    </r>
    <r>
      <rPr>
        <sz val="12"/>
        <color theme="1"/>
        <rFont val="Calibri"/>
        <family val="2"/>
      </rPr>
      <t>1993</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45-49</t>
    </r>
    <r>
      <rPr>
        <sz val="12"/>
        <color theme="1"/>
        <rFont val="新細明體"/>
        <family val="1"/>
        <charset val="136"/>
      </rPr>
      <t>。</t>
    </r>
  </si>
  <si>
    <r>
      <rPr>
        <sz val="12"/>
        <color theme="1"/>
        <rFont val="新細明體"/>
        <family val="1"/>
        <charset val="136"/>
      </rPr>
      <t>陜西省漢中市洋縣城北</t>
    </r>
  </si>
  <si>
    <r>
      <rPr>
        <sz val="12"/>
        <color theme="1"/>
        <rFont val="新細明體"/>
        <family val="1"/>
        <charset val="136"/>
      </rPr>
      <t>葬於南宋光宗紹熙三年</t>
    </r>
  </si>
  <si>
    <r>
      <rPr>
        <sz val="12"/>
        <color theme="1"/>
        <rFont val="新細明體"/>
        <family val="1"/>
        <charset val="136"/>
      </rPr>
      <t>彭杲</t>
    </r>
    <r>
      <rPr>
        <sz val="12"/>
        <color theme="1"/>
        <rFont val="Calibri"/>
        <family val="2"/>
      </rPr>
      <t>(</t>
    </r>
    <r>
      <rPr>
        <sz val="12"/>
        <color theme="1"/>
        <rFont val="新細明體"/>
        <family val="1"/>
        <charset val="136"/>
      </rPr>
      <t>中室</t>
    </r>
    <r>
      <rPr>
        <sz val="12"/>
        <color theme="1"/>
        <rFont val="Calibri"/>
        <family val="2"/>
      </rPr>
      <t>)</t>
    </r>
    <r>
      <rPr>
        <sz val="12"/>
        <color theme="1"/>
        <rFont val="新細明體"/>
        <family val="1"/>
        <charset val="136"/>
      </rPr>
      <t>、</t>
    </r>
    <r>
      <rPr>
        <sz val="12"/>
        <color theme="1"/>
        <rFont val="Calibri"/>
        <family val="2"/>
      </rPr>
      <t xml:space="preserve"> </t>
    </r>
    <r>
      <rPr>
        <sz val="12"/>
        <color theme="1"/>
        <rFont val="新細明體"/>
        <family val="1"/>
        <charset val="136"/>
      </rPr>
      <t>任氏</t>
    </r>
    <r>
      <rPr>
        <sz val="12"/>
        <color theme="1"/>
        <rFont val="Calibri"/>
        <family val="2"/>
      </rPr>
      <t>(</t>
    </r>
    <r>
      <rPr>
        <sz val="12"/>
        <color theme="1"/>
        <rFont val="新細明體"/>
        <family val="1"/>
        <charset val="136"/>
      </rPr>
      <t>東室</t>
    </r>
    <r>
      <rPr>
        <sz val="12"/>
        <color theme="1"/>
        <rFont val="Calibri"/>
        <family val="2"/>
      </rPr>
      <t>)</t>
    </r>
    <r>
      <rPr>
        <sz val="12"/>
        <color theme="1"/>
        <rFont val="新細明體"/>
        <family val="1"/>
        <charset val="136"/>
      </rPr>
      <t>、</t>
    </r>
    <r>
      <rPr>
        <sz val="12"/>
        <color theme="1"/>
        <rFont val="Calibri"/>
        <family val="2"/>
      </rPr>
      <t xml:space="preserve"> </t>
    </r>
    <r>
      <rPr>
        <sz val="12"/>
        <color theme="1"/>
        <rFont val="新細明體"/>
        <family val="1"/>
        <charset val="136"/>
      </rPr>
      <t>王氏</t>
    </r>
    <r>
      <rPr>
        <sz val="12"/>
        <color theme="1"/>
        <rFont val="Calibri"/>
        <family val="2"/>
      </rPr>
      <t>(</t>
    </r>
    <r>
      <rPr>
        <sz val="12"/>
        <color theme="1"/>
        <rFont val="新細明體"/>
        <family val="1"/>
        <charset val="136"/>
      </rPr>
      <t>西室</t>
    </r>
    <r>
      <rPr>
        <sz val="12"/>
        <color theme="1"/>
        <rFont val="Calibri"/>
        <family val="2"/>
      </rPr>
      <t>)</t>
    </r>
  </si>
  <si>
    <r>
      <t>1126-1191(</t>
    </r>
    <r>
      <rPr>
        <sz val="12"/>
        <color theme="1"/>
        <rFont val="新細明體"/>
        <family val="1"/>
        <charset val="136"/>
      </rPr>
      <t>彭杲</t>
    </r>
    <r>
      <rPr>
        <sz val="12"/>
        <color theme="1"/>
        <rFont val="Calibri"/>
        <family val="2"/>
      </rPr>
      <t>)</t>
    </r>
  </si>
  <si>
    <r>
      <rPr>
        <sz val="12"/>
        <color theme="1"/>
        <rFont val="新細明體"/>
        <family val="1"/>
        <charset val="136"/>
      </rPr>
      <t>墓誌「宋故武功大夫吉州刺史興元府駐紮御前都統制致仕彭公事實」</t>
    </r>
    <r>
      <rPr>
        <sz val="12"/>
        <color theme="1"/>
        <rFont val="Calibri"/>
        <family val="2"/>
      </rPr>
      <t>1</t>
    </r>
  </si>
  <si>
    <r>
      <rPr>
        <sz val="12"/>
        <color theme="1"/>
        <rFont val="新細明體"/>
        <family val="1"/>
        <charset val="136"/>
      </rPr>
      <t>武功大夫吉州刺史興元府駐紮御前都統制</t>
    </r>
  </si>
  <si>
    <r>
      <t>shishi</t>
    </r>
    <r>
      <rPr>
        <sz val="12"/>
        <color theme="1"/>
        <rFont val="新細明體"/>
        <family val="1"/>
        <charset val="136"/>
      </rPr>
      <t>事實</t>
    </r>
  </si>
  <si>
    <r>
      <rPr>
        <sz val="12"/>
        <color theme="1"/>
        <rFont val="新細明體"/>
        <family val="1"/>
        <charset val="136"/>
      </rPr>
      <t>李燁、周忠慶，〈陝西洋縣南宋彭杲夫婦墓〉，《文物》，</t>
    </r>
    <r>
      <rPr>
        <sz val="12"/>
        <color theme="1"/>
        <rFont val="Calibri"/>
        <family val="2"/>
      </rPr>
      <t>2007</t>
    </r>
    <r>
      <rPr>
        <sz val="12"/>
        <color theme="1"/>
        <rFont val="新細明體"/>
        <family val="1"/>
        <charset val="136"/>
      </rPr>
      <t>年</t>
    </r>
    <r>
      <rPr>
        <sz val="12"/>
        <color theme="1"/>
        <rFont val="Calibri"/>
        <family val="2"/>
      </rPr>
      <t>8</t>
    </r>
    <r>
      <rPr>
        <sz val="12"/>
        <color theme="1"/>
        <rFont val="新細明體"/>
        <family val="1"/>
        <charset val="136"/>
      </rPr>
      <t>期，頁</t>
    </r>
    <r>
      <rPr>
        <sz val="12"/>
        <color theme="1"/>
        <rFont val="Calibri"/>
        <family val="2"/>
      </rPr>
      <t>57-70</t>
    </r>
    <r>
      <rPr>
        <sz val="12"/>
        <color theme="1"/>
        <rFont val="新細明體"/>
        <family val="1"/>
        <charset val="136"/>
      </rPr>
      <t>。</t>
    </r>
  </si>
  <si>
    <r>
      <rPr>
        <sz val="12"/>
        <color theme="1"/>
        <rFont val="新細明體"/>
        <family val="1"/>
        <charset val="136"/>
      </rPr>
      <t>陝西省南鄭縣新集公社</t>
    </r>
  </si>
  <si>
    <r>
      <rPr>
        <sz val="12"/>
        <color theme="1"/>
        <rFont val="新細明體"/>
        <family val="1"/>
        <charset val="136"/>
      </rPr>
      <t>葬於嘉定十一年清明日</t>
    </r>
  </si>
  <si>
    <r>
      <rPr>
        <sz val="12"/>
        <color theme="1"/>
        <rFont val="新細明體"/>
        <family val="1"/>
        <charset val="136"/>
      </rPr>
      <t>吳忠嗣</t>
    </r>
  </si>
  <si>
    <t>1171-1217(47)</t>
  </si>
  <si>
    <r>
      <rPr>
        <sz val="12"/>
        <color theme="1"/>
        <rFont val="新細明體"/>
        <family val="1"/>
        <charset val="136"/>
      </rPr>
      <t>墓誌「皇宋洋州察推吳君志銘」</t>
    </r>
    <r>
      <rPr>
        <sz val="12"/>
        <color theme="1"/>
        <rFont val="Calibri"/>
        <family val="2"/>
      </rPr>
      <t>1</t>
    </r>
  </si>
  <si>
    <r>
      <rPr>
        <sz val="12"/>
        <color theme="1"/>
        <rFont val="新細明體"/>
        <family val="1"/>
        <charset val="136"/>
      </rPr>
      <t>儒林郎</t>
    </r>
  </si>
  <si>
    <r>
      <rPr>
        <sz val="12"/>
        <color theme="1"/>
        <rFont val="新細明體"/>
        <family val="1"/>
        <charset val="136"/>
      </rPr>
      <t>陳顯遠，〈南宋吳忠嗣墓誌銘初考〉，《考古與文物》，</t>
    </r>
    <r>
      <rPr>
        <sz val="12"/>
        <color theme="1"/>
        <rFont val="Calibri"/>
        <family val="2"/>
      </rPr>
      <t>1987</t>
    </r>
    <r>
      <rPr>
        <sz val="12"/>
        <color theme="1"/>
        <rFont val="新細明體"/>
        <family val="1"/>
        <charset val="136"/>
      </rPr>
      <t>年</t>
    </r>
    <r>
      <rPr>
        <sz val="12"/>
        <color theme="1"/>
        <rFont val="Calibri"/>
        <family val="2"/>
      </rPr>
      <t>6</t>
    </r>
    <r>
      <rPr>
        <sz val="12"/>
        <color theme="1"/>
        <rFont val="新細明體"/>
        <family val="1"/>
        <charset val="136"/>
      </rPr>
      <t>期，頁</t>
    </r>
    <r>
      <rPr>
        <sz val="12"/>
        <color theme="1"/>
        <rFont val="Calibri"/>
        <family val="2"/>
      </rPr>
      <t>96-97</t>
    </r>
    <r>
      <rPr>
        <sz val="12"/>
        <color theme="1"/>
        <rFont val="新細明體"/>
        <family val="1"/>
        <charset val="136"/>
      </rPr>
      <t>。</t>
    </r>
  </si>
  <si>
    <r>
      <rPr>
        <sz val="12"/>
        <color theme="1"/>
        <rFont val="新細明體"/>
        <family val="1"/>
        <charset val="136"/>
      </rPr>
      <t>湖北省武昌市卓刀泉</t>
    </r>
    <r>
      <rPr>
        <sz val="12"/>
        <color theme="1"/>
        <rFont val="Calibri"/>
        <family val="2"/>
      </rPr>
      <t>M541</t>
    </r>
  </si>
  <si>
    <r>
      <rPr>
        <sz val="12"/>
        <color theme="1"/>
        <rFont val="新細明體"/>
        <family val="1"/>
        <charset val="136"/>
      </rPr>
      <t>葬於嘉定六年</t>
    </r>
  </si>
  <si>
    <r>
      <rPr>
        <sz val="12"/>
        <color theme="1"/>
        <rFont val="新細明體"/>
        <family val="1"/>
        <charset val="136"/>
      </rPr>
      <t>任晞靖</t>
    </r>
  </si>
  <si>
    <t>1148-1212(65)</t>
  </si>
  <si>
    <r>
      <rPr>
        <sz val="12"/>
        <color theme="1"/>
        <rFont val="新細明體"/>
        <family val="1"/>
        <charset val="136"/>
      </rPr>
      <t>武節郎</t>
    </r>
  </si>
  <si>
    <r>
      <rPr>
        <sz val="12"/>
        <color theme="1"/>
        <rFont val="新細明體"/>
        <family val="1"/>
        <charset val="136"/>
      </rPr>
      <t>湖北省文物管理委員會，〈武昌卓刀泉兩座南宋墓葬的清理〉，《考古》，</t>
    </r>
    <r>
      <rPr>
        <sz val="12"/>
        <color theme="1"/>
        <rFont val="Calibri"/>
        <family val="2"/>
      </rPr>
      <t>1964</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237-241</t>
    </r>
    <r>
      <rPr>
        <sz val="12"/>
        <color theme="1"/>
        <rFont val="新細明體"/>
        <family val="1"/>
        <charset val="136"/>
      </rPr>
      <t>。</t>
    </r>
  </si>
  <si>
    <r>
      <rPr>
        <sz val="12"/>
        <color theme="1"/>
        <rFont val="新細明體"/>
        <family val="1"/>
        <charset val="136"/>
      </rPr>
      <t>湖北省黃石市陽新縣楓林鎮</t>
    </r>
    <r>
      <rPr>
        <sz val="12"/>
        <color theme="1"/>
        <rFont val="Calibri"/>
        <family val="2"/>
      </rPr>
      <t>M1</t>
    </r>
  </si>
  <si>
    <r>
      <rPr>
        <sz val="12"/>
        <color theme="1"/>
        <rFont val="新細明體"/>
        <family val="1"/>
        <charset val="136"/>
      </rPr>
      <t>葬於淳祐六年</t>
    </r>
  </si>
  <si>
    <r>
      <rPr>
        <sz val="12"/>
        <color theme="1"/>
        <rFont val="新細明體"/>
        <family val="1"/>
        <charset val="136"/>
      </rPr>
      <t>武氏</t>
    </r>
  </si>
  <si>
    <t>1175-1246(72)</t>
  </si>
  <si>
    <r>
      <rPr>
        <sz val="12"/>
        <color theme="1"/>
        <rFont val="新細明體"/>
        <family val="1"/>
        <charset val="136"/>
      </rPr>
      <t>墓誌「有宋江五十一將仕孺人武氏墓」</t>
    </r>
    <r>
      <rPr>
        <sz val="12"/>
        <color theme="1"/>
        <rFont val="Calibri"/>
        <family val="2"/>
      </rPr>
      <t>1</t>
    </r>
  </si>
  <si>
    <r>
      <rPr>
        <sz val="12"/>
        <color theme="1"/>
        <rFont val="新細明體"/>
        <family val="1"/>
        <charset val="136"/>
      </rPr>
      <t>大沙鐵路陽新工段考古隊，〈陽新楓林鎮兩處宋、明墓葬發掘簡報〉，《江漢考古》，</t>
    </r>
    <r>
      <rPr>
        <sz val="12"/>
        <color theme="1"/>
        <rFont val="Calibri"/>
        <family val="2"/>
      </rPr>
      <t>1991</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29-34</t>
    </r>
    <r>
      <rPr>
        <sz val="12"/>
        <color theme="1"/>
        <rFont val="新細明體"/>
        <family val="1"/>
        <charset val="136"/>
      </rPr>
      <t>、</t>
    </r>
    <r>
      <rPr>
        <sz val="12"/>
        <color theme="1"/>
        <rFont val="Calibri"/>
        <family val="2"/>
      </rPr>
      <t>28</t>
    </r>
    <r>
      <rPr>
        <sz val="12"/>
        <color theme="1"/>
        <rFont val="新細明體"/>
        <family val="1"/>
        <charset val="136"/>
      </rPr>
      <t>。</t>
    </r>
  </si>
  <si>
    <r>
      <rPr>
        <sz val="12"/>
        <color theme="1"/>
        <rFont val="新細明體"/>
        <family val="1"/>
        <charset val="136"/>
      </rPr>
      <t>湖北省武漢市武昌區傅家坡</t>
    </r>
  </si>
  <si>
    <r>
      <rPr>
        <sz val="12"/>
        <color theme="1"/>
        <rFont val="新細明體"/>
        <family val="1"/>
        <charset val="136"/>
      </rPr>
      <t>葬於淳祐三年以後</t>
    </r>
  </si>
  <si>
    <r>
      <rPr>
        <sz val="12"/>
        <color theme="1"/>
        <rFont val="新細明體"/>
        <family val="1"/>
        <charset val="136"/>
      </rPr>
      <t>都統</t>
    </r>
  </si>
  <si>
    <r>
      <rPr>
        <sz val="12"/>
        <color theme="1"/>
        <rFont val="新細明體"/>
        <family val="1"/>
        <charset val="136"/>
      </rPr>
      <t>湖北省博物館，〈武昌傅家坡宋墓發掘簡報〉，《江漢考古》，</t>
    </r>
    <r>
      <rPr>
        <sz val="12"/>
        <color theme="1"/>
        <rFont val="Calibri"/>
        <family val="2"/>
      </rPr>
      <t>1988</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36-41</t>
    </r>
    <r>
      <rPr>
        <sz val="12"/>
        <color theme="1"/>
        <rFont val="新細明體"/>
        <family val="1"/>
        <charset val="136"/>
      </rPr>
      <t>、</t>
    </r>
    <r>
      <rPr>
        <sz val="12"/>
        <color theme="1"/>
        <rFont val="Calibri"/>
        <family val="2"/>
      </rPr>
      <t>20</t>
    </r>
    <r>
      <rPr>
        <sz val="12"/>
        <color theme="1"/>
        <rFont val="新細明體"/>
        <family val="1"/>
        <charset val="136"/>
      </rPr>
      <t>。</t>
    </r>
  </si>
  <si>
    <r>
      <rPr>
        <sz val="12"/>
        <color theme="1"/>
        <rFont val="新細明體"/>
        <family val="1"/>
        <charset val="136"/>
      </rPr>
      <t>湖南省長沙市楊家山</t>
    </r>
  </si>
  <si>
    <r>
      <rPr>
        <sz val="12"/>
        <color theme="1"/>
        <rFont val="新細明體"/>
        <family val="1"/>
        <charset val="136"/>
      </rPr>
      <t>葬於乾道六年</t>
    </r>
  </si>
  <si>
    <r>
      <rPr>
        <sz val="12"/>
        <color theme="1"/>
        <rFont val="新細明體"/>
        <family val="1"/>
        <charset val="136"/>
      </rPr>
      <t>王趯</t>
    </r>
    <r>
      <rPr>
        <sz val="12"/>
        <color theme="1"/>
        <rFont val="Calibri"/>
        <family val="2"/>
      </rPr>
      <t>(</t>
    </r>
    <r>
      <rPr>
        <sz val="12"/>
        <color theme="1"/>
        <rFont val="新細明體"/>
        <family val="1"/>
        <charset val="136"/>
      </rPr>
      <t>北</t>
    </r>
    <r>
      <rPr>
        <sz val="12"/>
        <color theme="1"/>
        <rFont val="Calibri"/>
        <family val="2"/>
      </rPr>
      <t>)</t>
    </r>
    <r>
      <rPr>
        <sz val="12"/>
        <color theme="1"/>
        <rFont val="新細明體"/>
        <family val="1"/>
        <charset val="136"/>
      </rPr>
      <t>、吳氏</t>
    </r>
    <r>
      <rPr>
        <sz val="12"/>
        <color theme="1"/>
        <rFont val="Calibri"/>
        <family val="2"/>
      </rPr>
      <t>(</t>
    </r>
    <r>
      <rPr>
        <sz val="12"/>
        <color theme="1"/>
        <rFont val="新細明體"/>
        <family val="1"/>
        <charset val="136"/>
      </rPr>
      <t>南</t>
    </r>
    <r>
      <rPr>
        <sz val="12"/>
        <color theme="1"/>
        <rFont val="Calibri"/>
        <family val="2"/>
      </rPr>
      <t>)(</t>
    </r>
    <r>
      <rPr>
        <sz val="12"/>
        <color theme="1"/>
        <rFont val="新細明體"/>
        <family val="1"/>
        <charset val="136"/>
      </rPr>
      <t>遷葬</t>
    </r>
    <r>
      <rPr>
        <sz val="12"/>
        <color theme="1"/>
        <rFont val="Calibri"/>
        <family val="2"/>
      </rPr>
      <t>)</t>
    </r>
  </si>
  <si>
    <r>
      <t>1104-1170(67)(</t>
    </r>
    <r>
      <rPr>
        <sz val="12"/>
        <color theme="1"/>
        <rFont val="新細明體"/>
        <family val="1"/>
        <charset val="136"/>
      </rPr>
      <t>王趯</t>
    </r>
    <r>
      <rPr>
        <sz val="12"/>
        <color theme="1"/>
        <rFont val="Calibri"/>
        <family val="2"/>
      </rPr>
      <t>)</t>
    </r>
    <r>
      <rPr>
        <sz val="12"/>
        <color theme="1"/>
        <rFont val="新細明體"/>
        <family val="1"/>
        <charset val="136"/>
      </rPr>
      <t>、</t>
    </r>
    <r>
      <rPr>
        <sz val="12"/>
        <color theme="1"/>
        <rFont val="Calibri"/>
        <family val="2"/>
      </rPr>
      <t>1106-1148(43)(</t>
    </r>
    <r>
      <rPr>
        <sz val="12"/>
        <color theme="1"/>
        <rFont val="新細明體"/>
        <family val="1"/>
        <charset val="136"/>
      </rPr>
      <t>吳氏</t>
    </r>
    <r>
      <rPr>
        <sz val="12"/>
        <color theme="1"/>
        <rFont val="Calibri"/>
        <family val="2"/>
      </rPr>
      <t>)</t>
    </r>
  </si>
  <si>
    <r>
      <rPr>
        <sz val="12"/>
        <color theme="1"/>
        <rFont val="新細明體"/>
        <family val="1"/>
        <charset val="136"/>
      </rPr>
      <t>石質墓誌「吉年</t>
    </r>
    <r>
      <rPr>
        <sz val="12"/>
        <color theme="1"/>
        <rFont val="Calibri"/>
        <family val="2"/>
      </rPr>
      <t>/</t>
    </r>
    <r>
      <rPr>
        <sz val="12"/>
        <color theme="1"/>
        <rFont val="新細明體"/>
        <family val="1"/>
        <charset val="136"/>
      </rPr>
      <t>畏威</t>
    </r>
    <r>
      <rPr>
        <sz val="12"/>
        <color theme="1"/>
        <rFont val="Calibri"/>
        <family val="2"/>
      </rPr>
      <t>/</t>
    </r>
    <r>
      <rPr>
        <sz val="12"/>
        <color theme="1"/>
        <rFont val="新細明體"/>
        <family val="1"/>
        <charset val="136"/>
      </rPr>
      <t>文武」</t>
    </r>
    <r>
      <rPr>
        <sz val="12"/>
        <color theme="1"/>
        <rFont val="Calibri"/>
        <family val="2"/>
      </rPr>
      <t>1(</t>
    </r>
    <r>
      <rPr>
        <sz val="12"/>
        <color theme="1"/>
        <rFont val="新細明體"/>
        <family val="1"/>
        <charset val="136"/>
      </rPr>
      <t>有墨書</t>
    </r>
    <r>
      <rPr>
        <sz val="12"/>
        <color theme="1"/>
        <rFont val="Calibri"/>
        <family val="2"/>
      </rPr>
      <t>)</t>
    </r>
  </si>
  <si>
    <r>
      <rPr>
        <sz val="12"/>
        <color theme="1"/>
        <rFont val="新細明體"/>
        <family val="1"/>
        <charset val="136"/>
      </rPr>
      <t>朝議大夫</t>
    </r>
  </si>
  <si>
    <r>
      <rPr>
        <sz val="12"/>
        <color theme="1"/>
        <rFont val="新細明體"/>
        <family val="1"/>
        <charset val="136"/>
      </rPr>
      <t>高至喜，〈長沙東郊楊家山發現南宋墓〉，《考古》，</t>
    </r>
    <r>
      <rPr>
        <sz val="12"/>
        <color theme="1"/>
        <rFont val="Calibri"/>
        <family val="2"/>
      </rPr>
      <t>1961</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148-150</t>
    </r>
    <r>
      <rPr>
        <sz val="12"/>
        <color theme="1"/>
        <rFont val="新細明體"/>
        <family val="1"/>
        <charset val="136"/>
      </rPr>
      <t>、</t>
    </r>
    <r>
      <rPr>
        <sz val="12"/>
        <color theme="1"/>
        <rFont val="Calibri"/>
        <family val="2"/>
      </rPr>
      <t>159</t>
    </r>
    <r>
      <rPr>
        <sz val="12"/>
        <color theme="1"/>
        <rFont val="新細明體"/>
        <family val="1"/>
        <charset val="136"/>
      </rPr>
      <t>。</t>
    </r>
  </si>
  <si>
    <r>
      <rPr>
        <sz val="12"/>
        <color theme="1"/>
        <rFont val="新細明體"/>
        <family val="1"/>
        <charset val="136"/>
      </rPr>
      <t>江蘇省蘇州市吳縣斜塘鎮盛敦村</t>
    </r>
    <r>
      <rPr>
        <sz val="12"/>
        <color theme="1"/>
        <rFont val="Calibri"/>
        <family val="2"/>
      </rPr>
      <t>(</t>
    </r>
    <r>
      <rPr>
        <sz val="12"/>
        <color theme="1"/>
        <rFont val="新細明體"/>
        <family val="1"/>
        <charset val="136"/>
      </rPr>
      <t>原載吳縣斜塘琼姬墩</t>
    </r>
    <r>
      <rPr>
        <sz val="12"/>
        <color theme="1"/>
        <rFont val="Calibri"/>
        <family val="2"/>
      </rPr>
      <t>)</t>
    </r>
  </si>
  <si>
    <r>
      <rPr>
        <sz val="12"/>
        <color theme="1"/>
        <rFont val="新細明體"/>
        <family val="1"/>
        <charset val="136"/>
      </rPr>
      <t>景定三年十二月廿一日遷葬至丈夫墓地</t>
    </r>
  </si>
  <si>
    <r>
      <rPr>
        <sz val="12"/>
        <color theme="1"/>
        <rFont val="新細明體"/>
        <family val="1"/>
        <charset val="136"/>
      </rPr>
      <t>陸氏</t>
    </r>
    <r>
      <rPr>
        <sz val="12"/>
        <color theme="1"/>
        <rFont val="Calibri"/>
        <family val="2"/>
      </rPr>
      <t>(</t>
    </r>
    <r>
      <rPr>
        <sz val="12"/>
        <color theme="1"/>
        <rFont val="新細明體"/>
        <family val="1"/>
        <charset val="136"/>
      </rPr>
      <t>西</t>
    </r>
    <r>
      <rPr>
        <sz val="12"/>
        <color theme="1"/>
        <rFont val="Calibri"/>
        <family val="2"/>
      </rPr>
      <t>)</t>
    </r>
    <r>
      <rPr>
        <sz val="12"/>
        <color theme="1"/>
        <rFont val="新細明體"/>
        <family val="1"/>
        <charset val="136"/>
      </rPr>
      <t>、不明</t>
    </r>
    <r>
      <rPr>
        <sz val="12"/>
        <color theme="1"/>
        <rFont val="Calibri"/>
        <family val="2"/>
      </rPr>
      <t>(</t>
    </r>
    <r>
      <rPr>
        <sz val="12"/>
        <color theme="1"/>
        <rFont val="新細明體"/>
        <family val="1"/>
        <charset val="136"/>
      </rPr>
      <t>東</t>
    </r>
    <r>
      <rPr>
        <sz val="12"/>
        <color theme="1"/>
        <rFont val="Calibri"/>
        <family val="2"/>
      </rPr>
      <t>)</t>
    </r>
  </si>
  <si>
    <r>
      <t>1202-1253(</t>
    </r>
    <r>
      <rPr>
        <sz val="12"/>
        <color theme="1"/>
        <rFont val="新細明體"/>
        <family val="1"/>
        <charset val="136"/>
      </rPr>
      <t>陸氏</t>
    </r>
    <r>
      <rPr>
        <sz val="12"/>
        <color theme="1"/>
        <rFont val="Calibri"/>
        <family val="2"/>
      </rPr>
      <t>)</t>
    </r>
    <r>
      <rPr>
        <sz val="12"/>
        <color theme="1"/>
        <rFont val="新細明體"/>
        <family val="1"/>
        <charset val="136"/>
      </rPr>
      <t>、不明</t>
    </r>
    <r>
      <rPr>
        <sz val="12"/>
        <color theme="1"/>
        <rFont val="Calibri"/>
        <family val="2"/>
      </rPr>
      <t>(</t>
    </r>
    <r>
      <rPr>
        <sz val="12"/>
        <color theme="1"/>
        <rFont val="新細明體"/>
        <family val="1"/>
        <charset val="136"/>
      </rPr>
      <t>不明</t>
    </r>
    <r>
      <rPr>
        <sz val="12"/>
        <color theme="1"/>
        <rFont val="Calibri"/>
        <family val="2"/>
      </rPr>
      <t>)</t>
    </r>
  </si>
  <si>
    <r>
      <rPr>
        <sz val="12"/>
        <color theme="1"/>
        <rFont val="新細明體"/>
        <family val="1"/>
        <charset val="136"/>
      </rPr>
      <t>張志新、姚勤德，〈吳縣斜塘琼姬墩發現宋代紀年墓葬〉，《文博通訊》，</t>
    </r>
    <r>
      <rPr>
        <sz val="12"/>
        <color theme="1"/>
        <rFont val="Calibri"/>
        <family val="2"/>
      </rPr>
      <t>1984</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100</t>
    </r>
    <r>
      <rPr>
        <sz val="12"/>
        <color theme="1"/>
        <rFont val="新細明體"/>
        <family val="1"/>
        <charset val="136"/>
      </rPr>
      <t>。</t>
    </r>
  </si>
  <si>
    <r>
      <rPr>
        <sz val="12"/>
        <color theme="1"/>
        <rFont val="新細明體"/>
        <family val="1"/>
        <charset val="136"/>
      </rPr>
      <t>浙江省寧波市餘姚市大隱鎮下磨村後山</t>
    </r>
  </si>
  <si>
    <r>
      <rPr>
        <sz val="12"/>
        <color theme="1"/>
        <rFont val="新細明體"/>
        <family val="1"/>
        <charset val="136"/>
      </rPr>
      <t>葬於慶元六年十二月十四日</t>
    </r>
  </si>
  <si>
    <r>
      <rPr>
        <sz val="12"/>
        <color theme="1"/>
        <rFont val="新細明體"/>
        <family val="1"/>
        <charset val="136"/>
      </rPr>
      <t>汪大猷</t>
    </r>
  </si>
  <si>
    <t>1120-1200</t>
  </si>
  <si>
    <r>
      <rPr>
        <sz val="12"/>
        <color theme="1"/>
        <rFont val="新細明體"/>
        <family val="1"/>
        <charset val="136"/>
      </rPr>
      <t>青石墓誌</t>
    </r>
    <r>
      <rPr>
        <sz val="12"/>
        <color theme="1"/>
        <rFont val="Calibri"/>
        <family val="2"/>
      </rPr>
      <t>1(</t>
    </r>
    <r>
      <rPr>
        <sz val="12"/>
        <color theme="1"/>
        <rFont val="新細明體"/>
        <family val="1"/>
        <charset val="136"/>
      </rPr>
      <t>已殘</t>
    </r>
    <r>
      <rPr>
        <sz val="12"/>
        <color theme="1"/>
        <rFont val="Calibri"/>
        <family val="2"/>
      </rPr>
      <t>)</t>
    </r>
  </si>
  <si>
    <r>
      <rPr>
        <sz val="12"/>
        <color theme="1"/>
        <rFont val="新細明體"/>
        <family val="1"/>
        <charset val="136"/>
      </rPr>
      <t>累官至敷文閣直學士（宋人傳記資料索引）</t>
    </r>
  </si>
  <si>
    <r>
      <rPr>
        <sz val="12"/>
        <color theme="1"/>
        <rFont val="新細明體"/>
        <family val="1"/>
        <charset val="136"/>
      </rPr>
      <t>浙江寧波市文物考古研究所、浙江余姚市文物保護管理所，〈浙江余姚大隱南宋汪大猷墓發掘報告〉，《南方文物》，</t>
    </r>
    <r>
      <rPr>
        <sz val="12"/>
        <color theme="1"/>
        <rFont val="Calibri"/>
        <family val="2"/>
      </rPr>
      <t>2011</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57-64</t>
    </r>
    <r>
      <rPr>
        <sz val="12"/>
        <color theme="1"/>
        <rFont val="新細明體"/>
        <family val="1"/>
        <charset val="136"/>
      </rPr>
      <t>。</t>
    </r>
  </si>
  <si>
    <r>
      <rPr>
        <sz val="12"/>
        <color theme="1"/>
        <rFont val="新細明體"/>
        <family val="1"/>
        <charset val="136"/>
      </rPr>
      <t>上海縣朱行鄉</t>
    </r>
  </si>
  <si>
    <r>
      <rPr>
        <sz val="12"/>
        <color theme="1"/>
        <rFont val="新細明體"/>
        <family val="1"/>
        <charset val="136"/>
      </rPr>
      <t>卒於嘉定六年</t>
    </r>
  </si>
  <si>
    <r>
      <rPr>
        <sz val="12"/>
        <color theme="1"/>
        <rFont val="新細明體"/>
        <family val="1"/>
        <charset val="136"/>
      </rPr>
      <t>張珒</t>
    </r>
    <r>
      <rPr>
        <sz val="12"/>
        <color theme="1"/>
        <rFont val="Calibri"/>
        <family val="2"/>
      </rPr>
      <t>(</t>
    </r>
    <r>
      <rPr>
        <sz val="12"/>
        <color theme="1"/>
        <rFont val="新細明體"/>
        <family val="1"/>
        <charset val="136"/>
      </rPr>
      <t>左</t>
    </r>
    <r>
      <rPr>
        <sz val="12"/>
        <color theme="1"/>
        <rFont val="Calibri"/>
        <family val="2"/>
      </rPr>
      <t>)</t>
    </r>
    <r>
      <rPr>
        <sz val="12"/>
        <color theme="1"/>
        <rFont val="新細明體"/>
        <family val="1"/>
        <charset val="136"/>
      </rPr>
      <t>、不明</t>
    </r>
    <r>
      <rPr>
        <sz val="12"/>
        <color theme="1"/>
        <rFont val="Calibri"/>
        <family val="2"/>
      </rPr>
      <t>(</t>
    </r>
    <r>
      <rPr>
        <sz val="12"/>
        <color theme="1"/>
        <rFont val="新細明體"/>
        <family val="1"/>
        <charset val="136"/>
      </rPr>
      <t>右</t>
    </r>
    <r>
      <rPr>
        <sz val="12"/>
        <color theme="1"/>
        <rFont val="Calibri"/>
        <family val="2"/>
      </rPr>
      <t>)</t>
    </r>
  </si>
  <si>
    <r>
      <t>1162-1213(52)(</t>
    </r>
    <r>
      <rPr>
        <sz val="12"/>
        <color theme="1"/>
        <rFont val="新細明體"/>
        <family val="1"/>
        <charset val="136"/>
      </rPr>
      <t>張珒</t>
    </r>
    <r>
      <rPr>
        <sz val="12"/>
        <color theme="1"/>
        <rFont val="Calibri"/>
        <family val="2"/>
      </rPr>
      <t>)</t>
    </r>
  </si>
  <si>
    <r>
      <rPr>
        <sz val="12"/>
        <color theme="1"/>
        <rFont val="新細明體"/>
        <family val="1"/>
        <charset val="136"/>
      </rPr>
      <t>青石碑形墓誌</t>
    </r>
    <r>
      <rPr>
        <sz val="12"/>
        <color theme="1"/>
        <rFont val="Calibri"/>
        <family val="2"/>
      </rPr>
      <t>1(</t>
    </r>
    <r>
      <rPr>
        <sz val="12"/>
        <color theme="1"/>
        <rFont val="新細明體"/>
        <family val="1"/>
        <charset val="136"/>
      </rPr>
      <t>無題，左室上層</t>
    </r>
    <r>
      <rPr>
        <sz val="12"/>
        <color theme="1"/>
        <rFont val="Calibri"/>
        <family val="2"/>
      </rPr>
      <t>)</t>
    </r>
  </si>
  <si>
    <r>
      <rPr>
        <sz val="12"/>
        <color theme="1"/>
        <rFont val="新細明體"/>
        <family val="1"/>
        <charset val="136"/>
      </rPr>
      <t>承信郎</t>
    </r>
  </si>
  <si>
    <r>
      <rPr>
        <sz val="12"/>
        <color theme="1"/>
        <rFont val="新細明體"/>
        <family val="1"/>
        <charset val="136"/>
      </rPr>
      <t>沈令昕、謝椎柳，〈上海西郊朱行鄉發現宋墓〉，《考古》，</t>
    </r>
    <r>
      <rPr>
        <sz val="12"/>
        <color theme="1"/>
        <rFont val="Calibri"/>
        <family val="2"/>
      </rPr>
      <t>1959</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110-111</t>
    </r>
    <r>
      <rPr>
        <sz val="12"/>
        <color theme="1"/>
        <rFont val="新細明體"/>
        <family val="1"/>
        <charset val="136"/>
      </rPr>
      <t>。</t>
    </r>
    <r>
      <rPr>
        <sz val="12"/>
        <color theme="1"/>
        <rFont val="Calibri"/>
        <family val="2"/>
      </rPr>
      <t xml:space="preserve">; </t>
    </r>
    <r>
      <rPr>
        <sz val="12"/>
        <color theme="1"/>
        <rFont val="新細明體"/>
        <family val="1"/>
        <charset val="136"/>
      </rPr>
      <t>黃宣佩，〈上海宋墓〉，《考古》，</t>
    </r>
    <r>
      <rPr>
        <sz val="12"/>
        <color theme="1"/>
        <rFont val="Calibri"/>
        <family val="2"/>
      </rPr>
      <t>1962</t>
    </r>
    <r>
      <rPr>
        <sz val="12"/>
        <color theme="1"/>
        <rFont val="新細明體"/>
        <family val="1"/>
        <charset val="136"/>
      </rPr>
      <t>年</t>
    </r>
    <r>
      <rPr>
        <sz val="12"/>
        <color theme="1"/>
        <rFont val="Calibri"/>
        <family val="2"/>
      </rPr>
      <t>8</t>
    </r>
    <r>
      <rPr>
        <sz val="12"/>
        <color theme="1"/>
        <rFont val="新細明體"/>
        <family val="1"/>
        <charset val="136"/>
      </rPr>
      <t>期，頁</t>
    </r>
    <r>
      <rPr>
        <sz val="12"/>
        <color theme="1"/>
        <rFont val="Calibri"/>
        <family val="2"/>
      </rPr>
      <t>418-419</t>
    </r>
    <r>
      <rPr>
        <sz val="12"/>
        <color theme="1"/>
        <rFont val="新細明體"/>
        <family val="1"/>
        <charset val="136"/>
      </rPr>
      <t>。</t>
    </r>
    <r>
      <rPr>
        <sz val="12"/>
        <color theme="1"/>
        <rFont val="Calibri"/>
        <family val="2"/>
      </rPr>
      <t xml:space="preserve">; </t>
    </r>
    <r>
      <rPr>
        <sz val="12"/>
        <color theme="1"/>
        <rFont val="新細明體"/>
        <family val="1"/>
        <charset val="136"/>
      </rPr>
      <t>何繼英；上海博物館，《上海唐宋元墓》，北京：科學出版社，</t>
    </r>
    <r>
      <rPr>
        <sz val="12"/>
        <color theme="1"/>
        <rFont val="Calibri"/>
        <family val="2"/>
      </rPr>
      <t>2014</t>
    </r>
    <r>
      <rPr>
        <sz val="12"/>
        <color theme="1"/>
        <rFont val="新細明體"/>
        <family val="1"/>
        <charset val="136"/>
      </rPr>
      <t>。</t>
    </r>
    <r>
      <rPr>
        <sz val="12"/>
        <color theme="1"/>
        <rFont val="Calibri"/>
        <family val="2"/>
      </rPr>
      <t xml:space="preserve">; </t>
    </r>
    <r>
      <rPr>
        <sz val="12"/>
        <color theme="1"/>
        <rFont val="新細明體"/>
        <family val="1"/>
        <charset val="136"/>
      </rPr>
      <t>張勛燎、白彬，〈墓葬出土道教代人的「木人」和「石真」〉，收入《中國道教考古</t>
    </r>
    <r>
      <rPr>
        <sz val="12"/>
        <color theme="1"/>
        <rFont val="Calibri"/>
        <family val="2"/>
      </rPr>
      <t>5</t>
    </r>
    <r>
      <rPr>
        <sz val="12"/>
        <color theme="1"/>
        <rFont val="新細明體"/>
        <family val="1"/>
        <charset val="136"/>
      </rPr>
      <t>》，北京：線裝書局，</t>
    </r>
    <r>
      <rPr>
        <sz val="12"/>
        <color theme="1"/>
        <rFont val="Calibri"/>
        <family val="2"/>
      </rPr>
      <t>2006</t>
    </r>
    <r>
      <rPr>
        <sz val="12"/>
        <color theme="1"/>
        <rFont val="新細明體"/>
        <family val="1"/>
        <charset val="136"/>
      </rPr>
      <t>，頁</t>
    </r>
    <r>
      <rPr>
        <sz val="12"/>
        <color theme="1"/>
        <rFont val="Calibri"/>
        <family val="2"/>
      </rPr>
      <t>1383-1450</t>
    </r>
    <r>
      <rPr>
        <sz val="12"/>
        <color theme="1"/>
        <rFont val="新細明體"/>
        <family val="1"/>
        <charset val="136"/>
      </rPr>
      <t>。</t>
    </r>
    <r>
      <rPr>
        <sz val="12"/>
        <color theme="1"/>
        <rFont val="Calibri"/>
        <family val="2"/>
      </rPr>
      <t xml:space="preserve">; </t>
    </r>
    <r>
      <rPr>
        <sz val="12"/>
        <color theme="1"/>
        <rFont val="新細明體"/>
        <family val="1"/>
        <charset val="136"/>
      </rPr>
      <t>廉萍，〈宋代出土文物中「壽星圖」的辨識〉，《中國國家博物館館刊》，</t>
    </r>
    <r>
      <rPr>
        <sz val="12"/>
        <color theme="1"/>
        <rFont val="Calibri"/>
        <family val="2"/>
      </rPr>
      <t>2020</t>
    </r>
    <r>
      <rPr>
        <sz val="12"/>
        <color theme="1"/>
        <rFont val="新細明體"/>
        <family val="1"/>
        <charset val="136"/>
      </rPr>
      <t>年</t>
    </r>
    <r>
      <rPr>
        <sz val="12"/>
        <color theme="1"/>
        <rFont val="Calibri"/>
        <family val="2"/>
      </rPr>
      <t>8</t>
    </r>
    <r>
      <rPr>
        <sz val="12"/>
        <color theme="1"/>
        <rFont val="新細明體"/>
        <family val="1"/>
        <charset val="136"/>
      </rPr>
      <t>期，頁</t>
    </r>
    <r>
      <rPr>
        <sz val="12"/>
        <color theme="1"/>
        <rFont val="Calibri"/>
        <family val="2"/>
      </rPr>
      <t>40-56</t>
    </r>
    <r>
      <rPr>
        <sz val="12"/>
        <color theme="1"/>
        <rFont val="新細明體"/>
        <family val="1"/>
        <charset val="136"/>
      </rPr>
      <t>。</t>
    </r>
  </si>
  <si>
    <r>
      <rPr>
        <sz val="12"/>
        <color theme="1"/>
        <rFont val="新細明體"/>
        <family val="1"/>
        <charset val="136"/>
      </rPr>
      <t>浙江省溫州市蒼南縣</t>
    </r>
    <r>
      <rPr>
        <sz val="12"/>
        <color theme="1"/>
        <rFont val="Calibri"/>
        <family val="2"/>
      </rPr>
      <t>(</t>
    </r>
    <r>
      <rPr>
        <sz val="12"/>
        <color theme="1"/>
        <rFont val="新細明體"/>
        <family val="1"/>
        <charset val="136"/>
      </rPr>
      <t>報告載平陽縣</t>
    </r>
    <r>
      <rPr>
        <sz val="12"/>
        <color theme="1"/>
        <rFont val="Calibri"/>
        <family val="2"/>
      </rPr>
      <t>)</t>
    </r>
    <r>
      <rPr>
        <sz val="12"/>
        <color theme="1"/>
        <rFont val="新細明體"/>
        <family val="1"/>
        <charset val="136"/>
      </rPr>
      <t>橋墩水庫</t>
    </r>
  </si>
  <si>
    <r>
      <rPr>
        <sz val="12"/>
        <color theme="1"/>
        <rFont val="新細明體"/>
        <family val="1"/>
        <charset val="136"/>
      </rPr>
      <t>葬於淳熙五年</t>
    </r>
    <r>
      <rPr>
        <sz val="12"/>
        <color theme="1"/>
        <rFont val="Calibri"/>
        <family val="2"/>
      </rPr>
      <t>(</t>
    </r>
    <r>
      <rPr>
        <sz val="12"/>
        <color theme="1"/>
        <rFont val="新細明體"/>
        <family val="1"/>
        <charset val="136"/>
      </rPr>
      <t>夫</t>
    </r>
    <r>
      <rPr>
        <sz val="12"/>
        <color theme="1"/>
        <rFont val="Calibri"/>
        <family val="2"/>
      </rPr>
      <t>)</t>
    </r>
    <r>
      <rPr>
        <sz val="12"/>
        <color theme="1"/>
        <rFont val="新細明體"/>
        <family val="1"/>
        <charset val="136"/>
      </rPr>
      <t>、葬於淳熙十二年</t>
    </r>
    <r>
      <rPr>
        <sz val="12"/>
        <color theme="1"/>
        <rFont val="Calibri"/>
        <family val="2"/>
      </rPr>
      <t>(</t>
    </r>
    <r>
      <rPr>
        <sz val="12"/>
        <color theme="1"/>
        <rFont val="新細明體"/>
        <family val="1"/>
        <charset val="136"/>
      </rPr>
      <t>婦</t>
    </r>
    <r>
      <rPr>
        <sz val="12"/>
        <color theme="1"/>
        <rFont val="Calibri"/>
        <family val="2"/>
      </rPr>
      <t>)</t>
    </r>
  </si>
  <si>
    <r>
      <rPr>
        <sz val="12"/>
        <color theme="1"/>
        <rFont val="新細明體"/>
        <family val="1"/>
        <charset val="136"/>
      </rPr>
      <t>黃石、王蕙</t>
    </r>
  </si>
  <si>
    <r>
      <t>1110-1175(66)(</t>
    </r>
    <r>
      <rPr>
        <sz val="12"/>
        <color theme="1"/>
        <rFont val="新細明體"/>
        <family val="1"/>
        <charset val="136"/>
      </rPr>
      <t>黃石</t>
    </r>
    <r>
      <rPr>
        <sz val="12"/>
        <color theme="1"/>
        <rFont val="Calibri"/>
        <family val="2"/>
      </rPr>
      <t>)</t>
    </r>
    <r>
      <rPr>
        <sz val="12"/>
        <color theme="1"/>
        <rFont val="新細明體"/>
        <family val="1"/>
        <charset val="136"/>
      </rPr>
      <t>、</t>
    </r>
    <r>
      <rPr>
        <sz val="12"/>
        <color theme="1"/>
        <rFont val="Calibri"/>
        <family val="2"/>
      </rPr>
      <t>?-1184(</t>
    </r>
    <r>
      <rPr>
        <sz val="12"/>
        <color theme="1"/>
        <rFont val="新細明體"/>
        <family val="1"/>
        <charset val="136"/>
      </rPr>
      <t>王蕙</t>
    </r>
    <r>
      <rPr>
        <sz val="12"/>
        <color theme="1"/>
        <rFont val="Calibri"/>
        <family val="2"/>
      </rPr>
      <t>)</t>
    </r>
  </si>
  <si>
    <r>
      <rPr>
        <sz val="12"/>
        <color theme="1"/>
        <rFont val="新細明體"/>
        <family val="1"/>
        <charset val="136"/>
      </rPr>
      <t>墓誌</t>
    </r>
    <r>
      <rPr>
        <sz val="12"/>
        <color theme="1"/>
        <rFont val="Calibri"/>
        <family val="2"/>
      </rPr>
      <t>2</t>
    </r>
  </si>
  <si>
    <r>
      <rPr>
        <sz val="12"/>
        <color theme="1"/>
        <rFont val="新細明體"/>
        <family val="1"/>
        <charset val="136"/>
      </rPr>
      <t>福州州學教授、宗學教授</t>
    </r>
    <r>
      <rPr>
        <sz val="12"/>
        <color theme="1"/>
        <rFont val="Calibri"/>
        <family val="2"/>
      </rPr>
      <t>(</t>
    </r>
    <r>
      <rPr>
        <sz val="12"/>
        <color theme="1"/>
        <rFont val="新細明體"/>
        <family val="1"/>
        <charset val="136"/>
      </rPr>
      <t>黃石</t>
    </r>
    <r>
      <rPr>
        <sz val="12"/>
        <color theme="1"/>
        <rFont val="Calibri"/>
        <family val="2"/>
      </rPr>
      <t>)</t>
    </r>
    <r>
      <rPr>
        <sz val="12"/>
        <color theme="1"/>
        <rFont val="新細明體"/>
        <family val="1"/>
        <charset val="136"/>
      </rPr>
      <t>、不明</t>
    </r>
    <r>
      <rPr>
        <sz val="12"/>
        <color theme="1"/>
        <rFont val="Calibri"/>
        <family val="2"/>
      </rPr>
      <t>(</t>
    </r>
    <r>
      <rPr>
        <sz val="12"/>
        <color theme="1"/>
        <rFont val="新細明體"/>
        <family val="1"/>
        <charset val="136"/>
      </rPr>
      <t>王蕙</t>
    </r>
    <r>
      <rPr>
        <sz val="12"/>
        <color theme="1"/>
        <rFont val="Calibri"/>
        <family val="2"/>
      </rPr>
      <t>)</t>
    </r>
  </si>
  <si>
    <r>
      <rPr>
        <sz val="12"/>
        <color theme="1"/>
        <rFont val="新細明體"/>
        <family val="1"/>
        <charset val="136"/>
      </rPr>
      <t>葉紅，〈浙江平陽縣宋墓〉，《考古》，</t>
    </r>
    <r>
      <rPr>
        <sz val="12"/>
        <color theme="1"/>
        <rFont val="Calibri"/>
        <family val="2"/>
      </rPr>
      <t>1983</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80-81</t>
    </r>
    <r>
      <rPr>
        <sz val="12"/>
        <color theme="1"/>
        <rFont val="新細明體"/>
        <family val="1"/>
        <charset val="136"/>
      </rPr>
      <t>。</t>
    </r>
  </si>
  <si>
    <r>
      <rPr>
        <sz val="12"/>
        <color theme="1"/>
        <rFont val="新細明體"/>
        <family val="1"/>
        <charset val="136"/>
      </rPr>
      <t>浙江省溫州市蒼南縣橋墩水庫</t>
    </r>
    <r>
      <rPr>
        <sz val="12"/>
        <color theme="1"/>
        <rFont val="Calibri"/>
        <family val="2"/>
      </rPr>
      <t>(</t>
    </r>
    <r>
      <rPr>
        <sz val="12"/>
        <color theme="1"/>
        <rFont val="新細明體"/>
        <family val="1"/>
        <charset val="136"/>
      </rPr>
      <t>報告載浙江平陽縣</t>
    </r>
    <r>
      <rPr>
        <sz val="12"/>
        <color theme="1"/>
        <rFont val="Calibri"/>
        <family val="2"/>
      </rPr>
      <t>)</t>
    </r>
    <r>
      <rPr>
        <sz val="12"/>
        <color theme="1"/>
        <rFont val="新細明體"/>
        <family val="1"/>
        <charset val="136"/>
      </rPr>
      <t>黃裳夫婦合葬墓</t>
    </r>
  </si>
  <si>
    <r>
      <rPr>
        <sz val="12"/>
        <color theme="1"/>
        <rFont val="新細明體"/>
        <family val="1"/>
        <charset val="136"/>
      </rPr>
      <t>葬於淳熙十四年</t>
    </r>
  </si>
  <si>
    <r>
      <rPr>
        <sz val="12"/>
        <color theme="1"/>
        <rFont val="新細明體"/>
        <family val="1"/>
        <charset val="136"/>
      </rPr>
      <t>林氏、黃裳</t>
    </r>
    <r>
      <rPr>
        <sz val="12"/>
        <color theme="1"/>
        <rFont val="Calibri"/>
        <family val="2"/>
      </rPr>
      <t>(</t>
    </r>
    <r>
      <rPr>
        <sz val="12"/>
        <color theme="1"/>
        <rFont val="新細明體"/>
        <family val="1"/>
        <charset val="136"/>
      </rPr>
      <t>推測</t>
    </r>
    <r>
      <rPr>
        <sz val="12"/>
        <color theme="1"/>
        <rFont val="Calibri"/>
        <family val="2"/>
      </rPr>
      <t>)</t>
    </r>
  </si>
  <si>
    <r>
      <t>?-1186(</t>
    </r>
    <r>
      <rPr>
        <sz val="12"/>
        <color theme="1"/>
        <rFont val="新細明體"/>
        <family val="1"/>
        <charset val="136"/>
      </rPr>
      <t>林氏</t>
    </r>
    <r>
      <rPr>
        <sz val="12"/>
        <color theme="1"/>
        <rFont val="Calibri"/>
        <family val="2"/>
      </rPr>
      <t>)</t>
    </r>
  </si>
  <si>
    <r>
      <rPr>
        <sz val="12"/>
        <color theme="1"/>
        <rFont val="新細明體"/>
        <family val="1"/>
        <charset val="136"/>
      </rPr>
      <t>黃石</t>
    </r>
    <r>
      <rPr>
        <sz val="12"/>
        <color theme="1"/>
        <rFont val="Calibri"/>
        <family val="2"/>
      </rPr>
      <t>(</t>
    </r>
    <r>
      <rPr>
        <sz val="12"/>
        <color theme="1"/>
        <rFont val="新細明體"/>
        <family val="1"/>
        <charset val="136"/>
      </rPr>
      <t>黃裳之父、林氏丈人</t>
    </r>
    <r>
      <rPr>
        <sz val="12"/>
        <color theme="1"/>
        <rFont val="Calibri"/>
        <family val="2"/>
      </rPr>
      <t>)</t>
    </r>
  </si>
  <si>
    <r>
      <rPr>
        <sz val="12"/>
        <color theme="1"/>
        <rFont val="新細明體"/>
        <family val="1"/>
        <charset val="136"/>
      </rPr>
      <t>墓誌</t>
    </r>
    <r>
      <rPr>
        <sz val="12"/>
        <color theme="1"/>
        <rFont val="Calibri"/>
        <family val="2"/>
      </rPr>
      <t>1(</t>
    </r>
    <r>
      <rPr>
        <sz val="12"/>
        <color theme="1"/>
        <rFont val="新細明體"/>
        <family val="1"/>
        <charset val="136"/>
      </rPr>
      <t>林氏</t>
    </r>
    <r>
      <rPr>
        <sz val="12"/>
        <color theme="1"/>
        <rFont val="Calibri"/>
        <family val="2"/>
      </rPr>
      <t>)</t>
    </r>
  </si>
  <si>
    <r>
      <rPr>
        <sz val="12"/>
        <color theme="1"/>
        <rFont val="新細明體"/>
        <family val="1"/>
        <charset val="136"/>
      </rPr>
      <t>江蘇省蘇州市吳中區博士塢林家山</t>
    </r>
  </si>
  <si>
    <r>
      <rPr>
        <sz val="12"/>
        <color theme="1"/>
        <rFont val="新細明體"/>
        <family val="1"/>
        <charset val="136"/>
      </rPr>
      <t>改葬於淳熙十年</t>
    </r>
  </si>
  <si>
    <r>
      <rPr>
        <sz val="12"/>
        <color theme="1"/>
        <rFont val="新細明體"/>
        <family val="1"/>
        <charset val="136"/>
      </rPr>
      <t>趙善蒼</t>
    </r>
    <r>
      <rPr>
        <sz val="12"/>
        <color theme="1"/>
        <rFont val="Calibri"/>
        <family val="2"/>
      </rPr>
      <t>(</t>
    </r>
    <r>
      <rPr>
        <sz val="12"/>
        <color theme="1"/>
        <rFont val="新細明體"/>
        <family val="1"/>
        <charset val="136"/>
      </rPr>
      <t>左</t>
    </r>
    <r>
      <rPr>
        <sz val="12"/>
        <color theme="1"/>
        <rFont val="Calibri"/>
        <family val="2"/>
      </rPr>
      <t>)</t>
    </r>
    <r>
      <rPr>
        <sz val="12"/>
        <color theme="1"/>
        <rFont val="新細明體"/>
        <family val="1"/>
        <charset val="136"/>
      </rPr>
      <t>、不明</t>
    </r>
    <r>
      <rPr>
        <sz val="12"/>
        <color theme="1"/>
        <rFont val="Calibri"/>
        <family val="2"/>
      </rPr>
      <t>(</t>
    </r>
    <r>
      <rPr>
        <sz val="12"/>
        <color theme="1"/>
        <rFont val="新細明體"/>
        <family val="1"/>
        <charset val="136"/>
      </rPr>
      <t>右</t>
    </r>
    <r>
      <rPr>
        <sz val="12"/>
        <color theme="1"/>
        <rFont val="Calibri"/>
        <family val="2"/>
      </rPr>
      <t>)</t>
    </r>
  </si>
  <si>
    <r>
      <t>?-1170(</t>
    </r>
    <r>
      <rPr>
        <sz val="12"/>
        <color theme="1"/>
        <rFont val="新細明體"/>
        <family val="1"/>
        <charset val="136"/>
      </rPr>
      <t>趙善蒼</t>
    </r>
    <r>
      <rPr>
        <sz val="12"/>
        <color theme="1"/>
        <rFont val="Calibri"/>
        <family val="2"/>
      </rPr>
      <t>)</t>
    </r>
    <r>
      <rPr>
        <sz val="12"/>
        <color theme="1"/>
        <rFont val="新細明體"/>
        <family val="1"/>
        <charset val="136"/>
      </rPr>
      <t>、不明</t>
    </r>
    <r>
      <rPr>
        <sz val="12"/>
        <color theme="1"/>
        <rFont val="Calibri"/>
        <family val="2"/>
      </rPr>
      <t>(</t>
    </r>
    <r>
      <rPr>
        <sz val="12"/>
        <color theme="1"/>
        <rFont val="新細明體"/>
        <family val="1"/>
        <charset val="136"/>
      </rPr>
      <t>不明</t>
    </r>
    <r>
      <rPr>
        <sz val="12"/>
        <color theme="1"/>
        <rFont val="Calibri"/>
        <family val="2"/>
      </rPr>
      <t>)</t>
    </r>
  </si>
  <si>
    <r>
      <rPr>
        <sz val="12"/>
        <color theme="1"/>
        <rFont val="新細明體"/>
        <family val="1"/>
        <charset val="136"/>
      </rPr>
      <t>鍾兆錦，〈蘇州附近宋趙善蒼墓清理簡報〉，《考古通訊》，</t>
    </r>
    <r>
      <rPr>
        <sz val="12"/>
        <color theme="1"/>
        <rFont val="Calibri"/>
        <family val="2"/>
      </rPr>
      <t>1955</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43-45</t>
    </r>
    <r>
      <rPr>
        <sz val="12"/>
        <color theme="1"/>
        <rFont val="新細明體"/>
        <family val="1"/>
        <charset val="136"/>
      </rPr>
      <t>。</t>
    </r>
  </si>
  <si>
    <r>
      <rPr>
        <sz val="12"/>
        <color theme="1"/>
        <rFont val="新細明體"/>
        <family val="1"/>
        <charset val="136"/>
      </rPr>
      <t>浙江省紹興縣紹興市棠棣鄉</t>
    </r>
    <r>
      <rPr>
        <sz val="12"/>
        <color theme="1"/>
        <rFont val="Calibri"/>
        <family val="2"/>
      </rPr>
      <t>(</t>
    </r>
    <r>
      <rPr>
        <sz val="12"/>
        <color theme="1"/>
        <rFont val="新細明體"/>
        <family val="1"/>
        <charset val="136"/>
      </rPr>
      <t>報告載紹興漓渚棠棣鄉劉家村附近</t>
    </r>
    <r>
      <rPr>
        <sz val="12"/>
        <color theme="1"/>
        <rFont val="Calibri"/>
        <family val="2"/>
      </rPr>
      <t>)</t>
    </r>
    <r>
      <rPr>
        <sz val="12"/>
        <color theme="1"/>
        <rFont val="新細明體"/>
        <family val="1"/>
        <charset val="136"/>
      </rPr>
      <t>，漓棠</t>
    </r>
    <r>
      <rPr>
        <sz val="12"/>
        <color theme="1"/>
        <rFont val="Calibri"/>
        <family val="2"/>
      </rPr>
      <t>M1</t>
    </r>
  </si>
  <si>
    <r>
      <rPr>
        <sz val="12"/>
        <color theme="1"/>
        <rFont val="新細明體"/>
        <family val="1"/>
        <charset val="136"/>
      </rPr>
      <t>葬於淳祐辛丑年</t>
    </r>
  </si>
  <si>
    <r>
      <rPr>
        <sz val="12"/>
        <color theme="1"/>
        <rFont val="新細明體"/>
        <family val="1"/>
        <charset val="136"/>
      </rPr>
      <t>黃作霖</t>
    </r>
    <r>
      <rPr>
        <sz val="12"/>
        <color theme="1"/>
        <rFont val="Calibri"/>
        <family val="2"/>
      </rPr>
      <t>(</t>
    </r>
    <r>
      <rPr>
        <sz val="12"/>
        <color theme="1"/>
        <rFont val="新細明體"/>
        <family val="1"/>
        <charset val="136"/>
      </rPr>
      <t>右</t>
    </r>
    <r>
      <rPr>
        <sz val="12"/>
        <color theme="1"/>
        <rFont val="Calibri"/>
        <family val="2"/>
      </rPr>
      <t>)</t>
    </r>
    <r>
      <rPr>
        <sz val="12"/>
        <color theme="1"/>
        <rFont val="新細明體"/>
        <family val="1"/>
        <charset val="136"/>
      </rPr>
      <t>、虞凈真</t>
    </r>
    <r>
      <rPr>
        <sz val="12"/>
        <color theme="1"/>
        <rFont val="Calibri"/>
        <family val="2"/>
      </rPr>
      <t>(</t>
    </r>
    <r>
      <rPr>
        <sz val="12"/>
        <color theme="1"/>
        <rFont val="新細明體"/>
        <family val="1"/>
        <charset val="136"/>
      </rPr>
      <t>左</t>
    </r>
    <r>
      <rPr>
        <sz val="12"/>
        <color theme="1"/>
        <rFont val="Calibri"/>
        <family val="2"/>
      </rPr>
      <t>)</t>
    </r>
  </si>
  <si>
    <r>
      <t>1158-1216(</t>
    </r>
    <r>
      <rPr>
        <sz val="12"/>
        <color theme="1"/>
        <rFont val="新細明體"/>
        <family val="1"/>
        <charset val="136"/>
      </rPr>
      <t>黃作霖</t>
    </r>
    <r>
      <rPr>
        <sz val="12"/>
        <color theme="1"/>
        <rFont val="Calibri"/>
        <family val="2"/>
      </rPr>
      <t>)</t>
    </r>
    <r>
      <rPr>
        <sz val="12"/>
        <color theme="1"/>
        <rFont val="新細明體"/>
        <family val="1"/>
        <charset val="136"/>
      </rPr>
      <t>、</t>
    </r>
    <r>
      <rPr>
        <sz val="12"/>
        <color theme="1"/>
        <rFont val="Calibri"/>
        <family val="2"/>
      </rPr>
      <t>1157-1241(</t>
    </r>
    <r>
      <rPr>
        <sz val="12"/>
        <color theme="1"/>
        <rFont val="新細明體"/>
        <family val="1"/>
        <charset val="136"/>
      </rPr>
      <t>虞淨真</t>
    </r>
    <r>
      <rPr>
        <sz val="12"/>
        <color theme="1"/>
        <rFont val="Calibri"/>
        <family val="2"/>
      </rPr>
      <t>)</t>
    </r>
  </si>
  <si>
    <r>
      <rPr>
        <sz val="12"/>
        <color theme="1"/>
        <rFont val="新細明體"/>
        <family val="1"/>
        <charset val="136"/>
      </rPr>
      <t>趙人俊、姚仲沅，〈紹興漓渚棠棣鄉的南宋磚室墓〉，《考古通訊》，</t>
    </r>
    <r>
      <rPr>
        <sz val="12"/>
        <color theme="1"/>
        <rFont val="Calibri"/>
        <family val="2"/>
      </rPr>
      <t>1957</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79-80</t>
    </r>
    <r>
      <rPr>
        <sz val="12"/>
        <color theme="1"/>
        <rFont val="新細明體"/>
        <family val="1"/>
        <charset val="136"/>
      </rPr>
      <t>。</t>
    </r>
  </si>
  <si>
    <r>
      <rPr>
        <sz val="12"/>
        <color theme="1"/>
        <rFont val="新細明體"/>
        <family val="1"/>
        <charset val="136"/>
      </rPr>
      <t>浙江省紹興市新昌縣丁村村</t>
    </r>
    <r>
      <rPr>
        <sz val="12"/>
        <color theme="1"/>
        <rFont val="Calibri"/>
        <family val="2"/>
      </rPr>
      <t>(</t>
    </r>
    <r>
      <rPr>
        <sz val="12"/>
        <color theme="1"/>
        <rFont val="新細明體"/>
        <family val="1"/>
        <charset val="136"/>
      </rPr>
      <t>原載新昌縣新溪公社丁村學校</t>
    </r>
    <r>
      <rPr>
        <sz val="12"/>
        <color theme="1"/>
        <rFont val="Calibri"/>
        <family val="2"/>
      </rPr>
      <t>)</t>
    </r>
    <r>
      <rPr>
        <sz val="12"/>
        <color theme="1"/>
        <rFont val="新細明體"/>
        <family val="1"/>
        <charset val="136"/>
      </rPr>
      <t>，新</t>
    </r>
    <r>
      <rPr>
        <sz val="12"/>
        <color theme="1"/>
        <rFont val="Calibri"/>
        <family val="2"/>
      </rPr>
      <t>M3</t>
    </r>
  </si>
  <si>
    <r>
      <rPr>
        <sz val="12"/>
        <color theme="1"/>
        <rFont val="新細明體"/>
        <family val="1"/>
        <charset val="136"/>
      </rPr>
      <t>卒於淳熙元年</t>
    </r>
  </si>
  <si>
    <r>
      <rPr>
        <sz val="12"/>
        <color theme="1"/>
        <rFont val="新細明體"/>
        <family val="1"/>
        <charset val="136"/>
      </rPr>
      <t>盧</t>
    </r>
    <r>
      <rPr>
        <sz val="12"/>
        <color theme="1"/>
        <rFont val="Calibri"/>
        <family val="2"/>
      </rPr>
      <t>𨓯</t>
    </r>
  </si>
  <si>
    <t>1119-1174</t>
  </si>
  <si>
    <r>
      <rPr>
        <sz val="12"/>
        <color theme="1"/>
        <rFont val="新細明體"/>
        <family val="1"/>
        <charset val="136"/>
      </rPr>
      <t>季氏</t>
    </r>
    <r>
      <rPr>
        <sz val="12"/>
        <color theme="1"/>
        <rFont val="Calibri"/>
        <family val="2"/>
      </rPr>
      <t>(</t>
    </r>
    <r>
      <rPr>
        <sz val="12"/>
        <color theme="1"/>
        <rFont val="新細明體"/>
        <family val="1"/>
        <charset val="136"/>
      </rPr>
      <t>母，</t>
    </r>
    <r>
      <rPr>
        <sz val="12"/>
        <color theme="1"/>
        <rFont val="Calibri"/>
        <family val="2"/>
      </rPr>
      <t>T2397)</t>
    </r>
  </si>
  <si>
    <r>
      <rPr>
        <sz val="12"/>
        <color theme="1"/>
        <rFont val="新細明體"/>
        <family val="1"/>
        <charset val="136"/>
      </rPr>
      <t>石墓誌「宋故府判判院盧公之墓」</t>
    </r>
    <r>
      <rPr>
        <sz val="12"/>
        <color theme="1"/>
        <rFont val="Calibri"/>
        <family val="2"/>
      </rPr>
      <t>1(</t>
    </r>
    <r>
      <rPr>
        <sz val="12"/>
        <color theme="1"/>
        <rFont val="新細明體"/>
        <family val="1"/>
        <charset val="136"/>
      </rPr>
      <t>以四枚鐵釘固定在墓室後壁正中</t>
    </r>
    <r>
      <rPr>
        <sz val="12"/>
        <color theme="1"/>
        <rFont val="Calibri"/>
        <family val="2"/>
      </rPr>
      <t>)</t>
    </r>
  </si>
  <si>
    <r>
      <rPr>
        <sz val="12"/>
        <color theme="1"/>
        <rFont val="新細明體"/>
        <family val="1"/>
        <charset val="136"/>
      </rPr>
      <t>府判判院、朝散郎</t>
    </r>
  </si>
  <si>
    <r>
      <rPr>
        <sz val="12"/>
        <color theme="1"/>
        <rFont val="新細明體"/>
        <family val="1"/>
        <charset val="136"/>
      </rPr>
      <t>潘表惠，〈紹興市考古學會</t>
    </r>
    <r>
      <rPr>
        <sz val="12"/>
        <color theme="1"/>
        <rFont val="Calibri"/>
        <family val="2"/>
      </rPr>
      <t>1993</t>
    </r>
    <r>
      <rPr>
        <sz val="12"/>
        <color theme="1"/>
        <rFont val="新細明體"/>
        <family val="1"/>
        <charset val="136"/>
      </rPr>
      <t>年年會專輯：浙江新昌南宋墓發掘簡報〉，《南方文物》，</t>
    </r>
    <r>
      <rPr>
        <sz val="12"/>
        <color theme="1"/>
        <rFont val="Calibri"/>
        <family val="2"/>
      </rPr>
      <t>1994</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86-90</t>
    </r>
    <r>
      <rPr>
        <sz val="12"/>
        <color theme="1"/>
        <rFont val="新細明體"/>
        <family val="1"/>
        <charset val="136"/>
      </rPr>
      <t>。</t>
    </r>
  </si>
  <si>
    <r>
      <rPr>
        <sz val="12"/>
        <color theme="1"/>
        <rFont val="新細明體"/>
        <family val="1"/>
        <charset val="136"/>
      </rPr>
      <t>浙江省紹興市新昌縣丁村村</t>
    </r>
    <r>
      <rPr>
        <sz val="12"/>
        <color theme="1"/>
        <rFont val="Calibri"/>
        <family val="2"/>
      </rPr>
      <t>(</t>
    </r>
    <r>
      <rPr>
        <sz val="12"/>
        <color theme="1"/>
        <rFont val="新細明體"/>
        <family val="1"/>
        <charset val="136"/>
      </rPr>
      <t>原載新昌縣新溪公社丁村學校</t>
    </r>
    <r>
      <rPr>
        <sz val="12"/>
        <color theme="1"/>
        <rFont val="Calibri"/>
        <family val="2"/>
      </rPr>
      <t>)</t>
    </r>
    <r>
      <rPr>
        <sz val="12"/>
        <color theme="1"/>
        <rFont val="新細明體"/>
        <family val="1"/>
        <charset val="136"/>
      </rPr>
      <t>，新</t>
    </r>
    <r>
      <rPr>
        <sz val="12"/>
        <color theme="1"/>
        <rFont val="Calibri"/>
        <family val="2"/>
      </rPr>
      <t>M4</t>
    </r>
  </si>
  <si>
    <r>
      <rPr>
        <sz val="12"/>
        <color theme="1"/>
        <rFont val="新細明體"/>
        <family val="1"/>
        <charset val="136"/>
      </rPr>
      <t>乾道六年</t>
    </r>
    <r>
      <rPr>
        <sz val="12"/>
        <color theme="1"/>
        <rFont val="Calibri"/>
        <family val="2"/>
      </rPr>
      <t>(</t>
    </r>
    <r>
      <rPr>
        <sz val="12"/>
        <color theme="1"/>
        <rFont val="新細明體"/>
        <family val="1"/>
        <charset val="136"/>
      </rPr>
      <t>墓磚文字，或為墓室建造年</t>
    </r>
    <r>
      <rPr>
        <sz val="12"/>
        <color theme="1"/>
        <rFont val="Calibri"/>
        <family val="2"/>
      </rPr>
      <t>)</t>
    </r>
  </si>
  <si>
    <r>
      <rPr>
        <sz val="12"/>
        <color theme="1"/>
        <rFont val="新細明體"/>
        <family val="1"/>
        <charset val="136"/>
      </rPr>
      <t>季氏</t>
    </r>
  </si>
  <si>
    <t>1093-1168</t>
  </si>
  <si>
    <r>
      <rPr>
        <sz val="12"/>
        <color theme="1"/>
        <rFont val="新細明體"/>
        <family val="1"/>
        <charset val="136"/>
      </rPr>
      <t>盧</t>
    </r>
    <r>
      <rPr>
        <sz val="12"/>
        <color theme="1"/>
        <rFont val="Calibri"/>
        <family val="2"/>
      </rPr>
      <t>𨓯(</t>
    </r>
    <r>
      <rPr>
        <sz val="12"/>
        <color theme="1"/>
        <rFont val="新細明體"/>
        <family val="1"/>
        <charset val="136"/>
      </rPr>
      <t>子，</t>
    </r>
    <r>
      <rPr>
        <sz val="12"/>
        <color theme="1"/>
        <rFont val="Calibri"/>
        <family val="2"/>
      </rPr>
      <t>T2396)</t>
    </r>
  </si>
  <si>
    <r>
      <rPr>
        <sz val="12"/>
        <color theme="1"/>
        <rFont val="新細明體"/>
        <family val="1"/>
        <charset val="136"/>
      </rPr>
      <t>墓誌「宋故太安人季氏墓</t>
    </r>
    <r>
      <rPr>
        <sz val="12"/>
        <color theme="1"/>
        <rFont val="Calibri"/>
        <family val="2"/>
      </rPr>
      <t>...</t>
    </r>
    <r>
      <rPr>
        <sz val="12"/>
        <color theme="1"/>
        <rFont val="新細明體"/>
        <family val="1"/>
        <charset val="136"/>
      </rPr>
      <t>」</t>
    </r>
    <r>
      <rPr>
        <sz val="12"/>
        <color theme="1"/>
        <rFont val="Calibri"/>
        <family val="2"/>
      </rPr>
      <t>1</t>
    </r>
  </si>
  <si>
    <r>
      <rPr>
        <sz val="12"/>
        <color theme="1"/>
        <rFont val="新細明體"/>
        <family val="1"/>
        <charset val="136"/>
      </rPr>
      <t>太安人</t>
    </r>
  </si>
  <si>
    <r>
      <rPr>
        <sz val="12"/>
        <color theme="1"/>
        <rFont val="新細明體"/>
        <family val="1"/>
        <charset val="136"/>
      </rPr>
      <t>江蘇省江浦縣</t>
    </r>
  </si>
  <si>
    <r>
      <rPr>
        <sz val="12"/>
        <color theme="1"/>
        <rFont val="新細明體"/>
        <family val="1"/>
        <charset val="136"/>
      </rPr>
      <t>葬於南宋慶元三年三月</t>
    </r>
  </si>
  <si>
    <r>
      <rPr>
        <sz val="12"/>
        <color theme="1"/>
        <rFont val="新細明體"/>
        <family val="1"/>
        <charset val="136"/>
      </rPr>
      <t>張同之</t>
    </r>
    <r>
      <rPr>
        <sz val="12"/>
        <color theme="1"/>
        <rFont val="Calibri"/>
        <family val="2"/>
      </rPr>
      <t>(</t>
    </r>
    <r>
      <rPr>
        <sz val="12"/>
        <color theme="1"/>
        <rFont val="新細明體"/>
        <family val="1"/>
        <charset val="136"/>
      </rPr>
      <t>左</t>
    </r>
    <r>
      <rPr>
        <sz val="12"/>
        <color theme="1"/>
        <rFont val="Calibri"/>
        <family val="2"/>
      </rPr>
      <t>)</t>
    </r>
    <r>
      <rPr>
        <sz val="12"/>
        <color theme="1"/>
        <rFont val="新細明體"/>
        <family val="1"/>
        <charset val="136"/>
      </rPr>
      <t>、章氏</t>
    </r>
    <r>
      <rPr>
        <sz val="12"/>
        <color theme="1"/>
        <rFont val="Calibri"/>
        <family val="2"/>
      </rPr>
      <t>(</t>
    </r>
    <r>
      <rPr>
        <sz val="12"/>
        <color theme="1"/>
        <rFont val="新細明體"/>
        <family val="1"/>
        <charset val="136"/>
      </rPr>
      <t>右</t>
    </r>
    <r>
      <rPr>
        <sz val="12"/>
        <color theme="1"/>
        <rFont val="Calibri"/>
        <family val="2"/>
      </rPr>
      <t>)</t>
    </r>
  </si>
  <si>
    <r>
      <t>1147-1196(50)(</t>
    </r>
    <r>
      <rPr>
        <sz val="12"/>
        <color theme="1"/>
        <rFont val="新細明體"/>
        <family val="1"/>
        <charset val="136"/>
      </rPr>
      <t>張同之</t>
    </r>
    <r>
      <rPr>
        <sz val="12"/>
        <color theme="1"/>
        <rFont val="Calibri"/>
        <family val="2"/>
      </rPr>
      <t>)</t>
    </r>
    <r>
      <rPr>
        <sz val="12"/>
        <color theme="1"/>
        <rFont val="新細明體"/>
        <family val="1"/>
        <charset val="136"/>
      </rPr>
      <t>、</t>
    </r>
    <r>
      <rPr>
        <sz val="12"/>
        <color theme="1"/>
        <rFont val="Calibri"/>
        <family val="2"/>
      </rPr>
      <t>1154-1200(47)(</t>
    </r>
    <r>
      <rPr>
        <sz val="12"/>
        <color theme="1"/>
        <rFont val="新細明體"/>
        <family val="1"/>
        <charset val="136"/>
      </rPr>
      <t>章氏</t>
    </r>
    <r>
      <rPr>
        <sz val="12"/>
        <color theme="1"/>
        <rFont val="Calibri"/>
        <family val="2"/>
      </rPr>
      <t>)</t>
    </r>
  </si>
  <si>
    <r>
      <rPr>
        <sz val="12"/>
        <color theme="1"/>
        <rFont val="新細明體"/>
        <family val="1"/>
        <charset val="136"/>
      </rPr>
      <t>墓誌「宋故運判直閣寺丞張公埋銘」</t>
    </r>
    <r>
      <rPr>
        <sz val="12"/>
        <color theme="1"/>
        <rFont val="Calibri"/>
        <family val="2"/>
      </rPr>
      <t>1</t>
    </r>
    <r>
      <rPr>
        <sz val="12"/>
        <color theme="1"/>
        <rFont val="新細明體"/>
        <family val="1"/>
        <charset val="136"/>
      </rPr>
      <t>、墓誌「宋故夫人章氏袝葬埋銘」</t>
    </r>
    <r>
      <rPr>
        <sz val="12"/>
        <color theme="1"/>
        <rFont val="Calibri"/>
        <family val="2"/>
      </rPr>
      <t>1</t>
    </r>
  </si>
  <si>
    <r>
      <rPr>
        <sz val="12"/>
        <color theme="1"/>
        <rFont val="新細明體"/>
        <family val="1"/>
        <charset val="136"/>
      </rPr>
      <t>故運判直閣寺丞</t>
    </r>
    <r>
      <rPr>
        <sz val="12"/>
        <color theme="1"/>
        <rFont val="Calibri"/>
        <family val="2"/>
      </rPr>
      <t>(</t>
    </r>
    <r>
      <rPr>
        <sz val="12"/>
        <color theme="1"/>
        <rFont val="新細明體"/>
        <family val="1"/>
        <charset val="136"/>
      </rPr>
      <t>張同之</t>
    </r>
    <r>
      <rPr>
        <sz val="12"/>
        <color theme="1"/>
        <rFont val="Calibri"/>
        <family val="2"/>
      </rPr>
      <t>)</t>
    </r>
    <r>
      <rPr>
        <sz val="12"/>
        <color theme="1"/>
        <rFont val="新細明體"/>
        <family val="1"/>
        <charset val="136"/>
      </rPr>
      <t>、安人</t>
    </r>
    <r>
      <rPr>
        <sz val="12"/>
        <color theme="1"/>
        <rFont val="Calibri"/>
        <family val="2"/>
      </rPr>
      <t>(</t>
    </r>
    <r>
      <rPr>
        <sz val="12"/>
        <color theme="1"/>
        <rFont val="新細明體"/>
        <family val="1"/>
        <charset val="136"/>
      </rPr>
      <t>章氏</t>
    </r>
    <r>
      <rPr>
        <sz val="12"/>
        <color theme="1"/>
        <rFont val="Calibri"/>
        <family val="2"/>
      </rPr>
      <t>)</t>
    </r>
  </si>
  <si>
    <r>
      <t>maiming</t>
    </r>
    <r>
      <rPr>
        <sz val="12"/>
        <color theme="1"/>
        <rFont val="新細明體"/>
        <family val="1"/>
        <charset val="136"/>
      </rPr>
      <t>埋銘</t>
    </r>
  </si>
  <si>
    <r>
      <rPr>
        <sz val="12"/>
        <color theme="1"/>
        <rFont val="新細明體"/>
        <family val="1"/>
        <charset val="136"/>
      </rPr>
      <t>南京市博物館，〈江浦黃悅嶺南宋張同之夫婦墓〉，《文物》，</t>
    </r>
    <r>
      <rPr>
        <sz val="12"/>
        <color theme="1"/>
        <rFont val="Calibri"/>
        <family val="2"/>
      </rPr>
      <t>1973</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59-66</t>
    </r>
    <r>
      <rPr>
        <sz val="12"/>
        <color theme="1"/>
        <rFont val="新細明體"/>
        <family val="1"/>
        <charset val="136"/>
      </rPr>
      <t>、</t>
    </r>
    <r>
      <rPr>
        <sz val="12"/>
        <color theme="1"/>
        <rFont val="Calibri"/>
        <family val="2"/>
      </rPr>
      <t>55</t>
    </r>
    <r>
      <rPr>
        <sz val="12"/>
        <color theme="1"/>
        <rFont val="新細明體"/>
        <family val="1"/>
        <charset val="136"/>
      </rPr>
      <t>。</t>
    </r>
  </si>
  <si>
    <r>
      <rPr>
        <sz val="12"/>
        <color theme="1"/>
        <rFont val="新細明體"/>
        <family val="1"/>
        <charset val="136"/>
      </rPr>
      <t>浙江省金華市磐安縣安文鎮寺口村半月山腳下</t>
    </r>
    <r>
      <rPr>
        <sz val="12"/>
        <color theme="1"/>
        <rFont val="Calibri"/>
        <family val="2"/>
      </rPr>
      <t>M1</t>
    </r>
  </si>
  <si>
    <r>
      <rPr>
        <sz val="12"/>
        <color theme="1"/>
        <rFont val="新細明體"/>
        <family val="1"/>
        <charset val="136"/>
      </rPr>
      <t>葬於嘉定十六年十二月</t>
    </r>
  </si>
  <si>
    <t>1192-1220(39)</t>
  </si>
  <si>
    <r>
      <rPr>
        <sz val="12"/>
        <color theme="1"/>
        <rFont val="新細明體"/>
        <family val="1"/>
        <charset val="136"/>
      </rPr>
      <t>墓誌</t>
    </r>
    <r>
      <rPr>
        <sz val="12"/>
        <color theme="1"/>
        <rFont val="Calibri"/>
        <family val="2"/>
      </rPr>
      <t>1(</t>
    </r>
    <r>
      <rPr>
        <sz val="12"/>
        <color theme="1"/>
        <rFont val="新細明體"/>
        <family val="1"/>
        <charset val="136"/>
      </rPr>
      <t>無題</t>
    </r>
    <r>
      <rPr>
        <sz val="12"/>
        <color theme="1"/>
        <rFont val="Calibri"/>
        <family val="2"/>
      </rPr>
      <t>)</t>
    </r>
  </si>
  <si>
    <r>
      <rPr>
        <sz val="12"/>
        <color theme="1"/>
        <rFont val="新細明體"/>
        <family val="1"/>
        <charset val="136"/>
      </rPr>
      <t>磐安縣文管會、趙一新，〈浙江磐安縣安文宋墓〉，《文物》，</t>
    </r>
    <r>
      <rPr>
        <sz val="12"/>
        <color theme="1"/>
        <rFont val="Calibri"/>
        <family val="2"/>
      </rPr>
      <t>1987</t>
    </r>
    <r>
      <rPr>
        <sz val="12"/>
        <color theme="1"/>
        <rFont val="新細明體"/>
        <family val="1"/>
        <charset val="136"/>
      </rPr>
      <t>年</t>
    </r>
    <r>
      <rPr>
        <sz val="12"/>
        <color theme="1"/>
        <rFont val="Calibri"/>
        <family val="2"/>
      </rPr>
      <t>7</t>
    </r>
    <r>
      <rPr>
        <sz val="12"/>
        <color theme="1"/>
        <rFont val="新細明體"/>
        <family val="1"/>
        <charset val="136"/>
      </rPr>
      <t>期，頁</t>
    </r>
    <r>
      <rPr>
        <sz val="12"/>
        <color theme="1"/>
        <rFont val="Calibri"/>
        <family val="2"/>
      </rPr>
      <t>72-73</t>
    </r>
    <r>
      <rPr>
        <sz val="12"/>
        <color theme="1"/>
        <rFont val="新細明體"/>
        <family val="1"/>
        <charset val="136"/>
      </rPr>
      <t>。</t>
    </r>
  </si>
  <si>
    <r>
      <rPr>
        <sz val="12"/>
        <color theme="1"/>
        <rFont val="新細明體"/>
        <family val="1"/>
        <charset val="136"/>
      </rPr>
      <t>浙江省紹興市諸暨市長山村</t>
    </r>
    <r>
      <rPr>
        <sz val="12"/>
        <color theme="1"/>
        <rFont val="Calibri"/>
        <family val="2"/>
      </rPr>
      <t>(</t>
    </r>
    <r>
      <rPr>
        <sz val="12"/>
        <color theme="1"/>
        <rFont val="新細明體"/>
        <family val="1"/>
        <charset val="136"/>
      </rPr>
      <t>報告載浙江諸暨長山腳下</t>
    </r>
    <r>
      <rPr>
        <sz val="12"/>
        <color theme="1"/>
        <rFont val="Calibri"/>
        <family val="2"/>
      </rPr>
      <t>)</t>
    </r>
  </si>
  <si>
    <r>
      <rPr>
        <sz val="12"/>
        <color theme="1"/>
        <rFont val="新細明體"/>
        <family val="1"/>
        <charset val="136"/>
      </rPr>
      <t>葬於南宋嘉定元年</t>
    </r>
  </si>
  <si>
    <r>
      <rPr>
        <sz val="12"/>
        <color theme="1"/>
        <rFont val="新細明體"/>
        <family val="1"/>
        <charset val="136"/>
      </rPr>
      <t>董康嗣</t>
    </r>
    <r>
      <rPr>
        <sz val="12"/>
        <color theme="1"/>
        <rFont val="Calibri"/>
        <family val="2"/>
      </rPr>
      <t>(</t>
    </r>
    <r>
      <rPr>
        <sz val="12"/>
        <color theme="1"/>
        <rFont val="新細明體"/>
        <family val="1"/>
        <charset val="136"/>
      </rPr>
      <t>右室</t>
    </r>
    <r>
      <rPr>
        <sz val="12"/>
        <color theme="1"/>
        <rFont val="Calibri"/>
        <family val="2"/>
      </rPr>
      <t>)</t>
    </r>
    <r>
      <rPr>
        <sz val="12"/>
        <color theme="1"/>
        <rFont val="新細明體"/>
        <family val="1"/>
        <charset val="136"/>
      </rPr>
      <t>、周氏</t>
    </r>
    <r>
      <rPr>
        <sz val="12"/>
        <color theme="1"/>
        <rFont val="Calibri"/>
        <family val="2"/>
      </rPr>
      <t>(</t>
    </r>
    <r>
      <rPr>
        <sz val="12"/>
        <color theme="1"/>
        <rFont val="新細明體"/>
        <family val="1"/>
        <charset val="136"/>
      </rPr>
      <t>左室</t>
    </r>
    <r>
      <rPr>
        <sz val="12"/>
        <color theme="1"/>
        <rFont val="Calibri"/>
        <family val="2"/>
      </rPr>
      <t>)</t>
    </r>
  </si>
  <si>
    <r>
      <t>1134-1201(68)(</t>
    </r>
    <r>
      <rPr>
        <sz val="12"/>
        <color theme="1"/>
        <rFont val="新細明體"/>
        <family val="1"/>
        <charset val="136"/>
      </rPr>
      <t>董康嗣</t>
    </r>
    <r>
      <rPr>
        <sz val="12"/>
        <color theme="1"/>
        <rFont val="Calibri"/>
        <family val="2"/>
      </rPr>
      <t>)</t>
    </r>
    <r>
      <rPr>
        <sz val="12"/>
        <color theme="1"/>
        <rFont val="新細明體"/>
        <family val="1"/>
        <charset val="136"/>
      </rPr>
      <t>、</t>
    </r>
    <r>
      <rPr>
        <sz val="12"/>
        <color theme="1"/>
        <rFont val="Calibri"/>
        <family val="2"/>
      </rPr>
      <t>1136-1206(71)(</t>
    </r>
    <r>
      <rPr>
        <sz val="12"/>
        <color theme="1"/>
        <rFont val="新細明體"/>
        <family val="1"/>
        <charset val="136"/>
      </rPr>
      <t>周氏</t>
    </r>
    <r>
      <rPr>
        <sz val="12"/>
        <color theme="1"/>
        <rFont val="Calibri"/>
        <family val="2"/>
      </rPr>
      <t>)</t>
    </r>
  </si>
  <si>
    <r>
      <rPr>
        <sz val="12"/>
        <color theme="1"/>
        <rFont val="新細明體"/>
        <family val="1"/>
        <charset val="136"/>
      </rPr>
      <t>青石墓誌「□□</t>
    </r>
    <r>
      <rPr>
        <sz val="12"/>
        <color theme="1"/>
        <rFont val="Calibri"/>
        <family val="2"/>
      </rPr>
      <t>...</t>
    </r>
    <r>
      <rPr>
        <sz val="12"/>
        <color theme="1"/>
        <rFont val="新細明體"/>
        <family val="1"/>
        <charset val="136"/>
      </rPr>
      <t>新通判筠州軍州</t>
    </r>
    <r>
      <rPr>
        <sz val="12"/>
        <color theme="1"/>
        <rFont val="Calibri"/>
        <family val="2"/>
      </rPr>
      <t>...</t>
    </r>
    <r>
      <rPr>
        <sz val="12"/>
        <color theme="1"/>
        <rFont val="新細明體"/>
        <family val="1"/>
        <charset val="136"/>
      </rPr>
      <t>」</t>
    </r>
    <r>
      <rPr>
        <sz val="12"/>
        <color theme="1"/>
        <rFont val="Calibri"/>
        <family val="2"/>
      </rPr>
      <t>1(</t>
    </r>
    <r>
      <rPr>
        <sz val="12"/>
        <color theme="1"/>
        <rFont val="新細明體"/>
        <family val="1"/>
        <charset val="136"/>
      </rPr>
      <t>右室</t>
    </r>
    <r>
      <rPr>
        <sz val="12"/>
        <color theme="1"/>
        <rFont val="Calibri"/>
        <family val="2"/>
      </rPr>
      <t>)</t>
    </r>
    <r>
      <rPr>
        <sz val="12"/>
        <color theme="1"/>
        <rFont val="新細明體"/>
        <family val="1"/>
        <charset val="136"/>
      </rPr>
      <t>、青石墓誌「有宋安人周氏墓誌</t>
    </r>
    <r>
      <rPr>
        <sz val="12"/>
        <color theme="1"/>
        <rFont val="Calibri"/>
        <family val="2"/>
      </rPr>
      <t>...</t>
    </r>
    <r>
      <rPr>
        <sz val="12"/>
        <color theme="1"/>
        <rFont val="新細明體"/>
        <family val="1"/>
        <charset val="136"/>
      </rPr>
      <t>」</t>
    </r>
    <r>
      <rPr>
        <sz val="12"/>
        <color theme="1"/>
        <rFont val="Calibri"/>
        <family val="2"/>
      </rPr>
      <t>1(</t>
    </r>
    <r>
      <rPr>
        <sz val="12"/>
        <color theme="1"/>
        <rFont val="新細明體"/>
        <family val="1"/>
        <charset val="136"/>
      </rPr>
      <t>左室</t>
    </r>
    <r>
      <rPr>
        <sz val="12"/>
        <color theme="1"/>
        <rFont val="Calibri"/>
        <family val="2"/>
      </rPr>
      <t>)</t>
    </r>
  </si>
  <si>
    <r>
      <rPr>
        <sz val="12"/>
        <color theme="1"/>
        <rFont val="新細明體"/>
        <family val="1"/>
        <charset val="136"/>
      </rPr>
      <t>通判筠州軍州兼管內勸農營田事</t>
    </r>
    <r>
      <rPr>
        <sz val="12"/>
        <color theme="1"/>
        <rFont val="Calibri"/>
        <family val="2"/>
      </rPr>
      <t>(</t>
    </r>
    <r>
      <rPr>
        <sz val="12"/>
        <color theme="1"/>
        <rFont val="新細明體"/>
        <family val="1"/>
        <charset val="136"/>
      </rPr>
      <t>董康嗣</t>
    </r>
    <r>
      <rPr>
        <sz val="12"/>
        <color theme="1"/>
        <rFont val="Calibri"/>
        <family val="2"/>
      </rPr>
      <t>)</t>
    </r>
    <r>
      <rPr>
        <sz val="12"/>
        <color theme="1"/>
        <rFont val="新細明體"/>
        <family val="1"/>
        <charset val="136"/>
      </rPr>
      <t>、安人</t>
    </r>
    <r>
      <rPr>
        <sz val="12"/>
        <color theme="1"/>
        <rFont val="Calibri"/>
        <family val="2"/>
      </rPr>
      <t>(</t>
    </r>
    <r>
      <rPr>
        <sz val="12"/>
        <color theme="1"/>
        <rFont val="新細明體"/>
        <family val="1"/>
        <charset val="136"/>
      </rPr>
      <t>周氏</t>
    </r>
    <r>
      <rPr>
        <sz val="12"/>
        <color theme="1"/>
        <rFont val="Calibri"/>
        <family val="2"/>
      </rPr>
      <t>)</t>
    </r>
  </si>
  <si>
    <r>
      <rPr>
        <sz val="12"/>
        <color theme="1"/>
        <rFont val="新細明體"/>
        <family val="1"/>
        <charset val="136"/>
      </rPr>
      <t>方志良，〈浙江諸暨南宋董康嗣夫婦墓〉，《文物》，</t>
    </r>
    <r>
      <rPr>
        <sz val="12"/>
        <color theme="1"/>
        <rFont val="Calibri"/>
        <family val="2"/>
      </rPr>
      <t>1988</t>
    </r>
    <r>
      <rPr>
        <sz val="12"/>
        <color theme="1"/>
        <rFont val="新細明體"/>
        <family val="1"/>
        <charset val="136"/>
      </rPr>
      <t>年</t>
    </r>
    <r>
      <rPr>
        <sz val="12"/>
        <color theme="1"/>
        <rFont val="Calibri"/>
        <family val="2"/>
      </rPr>
      <t>11</t>
    </r>
    <r>
      <rPr>
        <sz val="12"/>
        <color theme="1"/>
        <rFont val="新細明體"/>
        <family val="1"/>
        <charset val="136"/>
      </rPr>
      <t>期，頁</t>
    </r>
    <r>
      <rPr>
        <sz val="12"/>
        <color theme="1"/>
        <rFont val="Calibri"/>
        <family val="2"/>
      </rPr>
      <t>48-54</t>
    </r>
    <r>
      <rPr>
        <sz val="12"/>
        <color theme="1"/>
        <rFont val="新細明體"/>
        <family val="1"/>
        <charset val="136"/>
      </rPr>
      <t>。</t>
    </r>
  </si>
  <si>
    <r>
      <rPr>
        <sz val="12"/>
        <color theme="1"/>
        <rFont val="新細明體"/>
        <family val="1"/>
        <charset val="136"/>
      </rPr>
      <t>浙江省嘉善縣陶家池西北半里陶違父子三人墓</t>
    </r>
  </si>
  <si>
    <r>
      <rPr>
        <sz val="12"/>
        <color theme="1"/>
        <rFont val="新細明體"/>
        <family val="1"/>
        <charset val="136"/>
      </rPr>
      <t>南宋寧宗嘉定年間</t>
    </r>
  </si>
  <si>
    <r>
      <rPr>
        <sz val="12"/>
        <color theme="1"/>
        <rFont val="新細明體"/>
        <family val="1"/>
        <charset val="136"/>
      </rPr>
      <t>陶違、陶大章、陶大甄</t>
    </r>
  </si>
  <si>
    <r>
      <rPr>
        <sz val="12"/>
        <color theme="1"/>
        <rFont val="新細明體"/>
        <family val="1"/>
        <charset val="136"/>
      </rPr>
      <t>不詳</t>
    </r>
  </si>
  <si>
    <r>
      <rPr>
        <sz val="12"/>
        <color theme="1"/>
        <rFont val="新細明體"/>
        <family val="1"/>
        <charset val="136"/>
      </rPr>
      <t>墓誌</t>
    </r>
    <r>
      <rPr>
        <sz val="12"/>
        <color theme="1"/>
        <rFont val="Calibri"/>
        <family val="2"/>
      </rPr>
      <t>3</t>
    </r>
  </si>
  <si>
    <r>
      <rPr>
        <sz val="12"/>
        <color theme="1"/>
        <rFont val="新細明體"/>
        <family val="1"/>
        <charset val="136"/>
      </rPr>
      <t>朱伯謙，〈浙江嘉善縣發現宋墓及帶壁畫的明墓〉，《文物參考資料》，</t>
    </r>
    <r>
      <rPr>
        <sz val="12"/>
        <color theme="1"/>
        <rFont val="Calibri"/>
        <family val="2"/>
      </rPr>
      <t>1954</t>
    </r>
    <r>
      <rPr>
        <sz val="12"/>
        <color theme="1"/>
        <rFont val="新細明體"/>
        <family val="1"/>
        <charset val="136"/>
      </rPr>
      <t>年</t>
    </r>
    <r>
      <rPr>
        <sz val="12"/>
        <color theme="1"/>
        <rFont val="Calibri"/>
        <family val="2"/>
      </rPr>
      <t>10</t>
    </r>
    <r>
      <rPr>
        <sz val="12"/>
        <color theme="1"/>
        <rFont val="新細明體"/>
        <family val="1"/>
        <charset val="136"/>
      </rPr>
      <t>期，頁</t>
    </r>
    <r>
      <rPr>
        <sz val="12"/>
        <color theme="1"/>
        <rFont val="Calibri"/>
        <family val="2"/>
      </rPr>
      <t>139-142</t>
    </r>
    <r>
      <rPr>
        <sz val="12"/>
        <color theme="1"/>
        <rFont val="新細明體"/>
        <family val="1"/>
        <charset val="136"/>
      </rPr>
      <t>。</t>
    </r>
  </si>
  <si>
    <r>
      <rPr>
        <sz val="12"/>
        <color theme="1"/>
        <rFont val="新細明體"/>
        <family val="1"/>
        <charset val="136"/>
      </rPr>
      <t>江蘇省無錫市濱湖區興竹村</t>
    </r>
    <r>
      <rPr>
        <sz val="12"/>
        <color theme="1"/>
        <rFont val="Calibri"/>
        <family val="2"/>
      </rPr>
      <t>M2</t>
    </r>
  </si>
  <si>
    <r>
      <rPr>
        <sz val="12"/>
        <color theme="1"/>
        <rFont val="新細明體"/>
        <family val="1"/>
        <charset val="136"/>
      </rPr>
      <t>青石墓誌</t>
    </r>
    <r>
      <rPr>
        <sz val="12"/>
        <color theme="1"/>
        <rFont val="Calibri"/>
        <family val="2"/>
      </rPr>
      <t>1(</t>
    </r>
    <r>
      <rPr>
        <sz val="12"/>
        <color theme="1"/>
        <rFont val="新細明體"/>
        <family val="1"/>
        <charset val="136"/>
      </rPr>
      <t>文字漫漶</t>
    </r>
    <r>
      <rPr>
        <sz val="12"/>
        <color theme="1"/>
        <rFont val="Calibri"/>
        <family val="2"/>
      </rPr>
      <t>)</t>
    </r>
  </si>
  <si>
    <r>
      <rPr>
        <sz val="12"/>
        <color theme="1"/>
        <rFont val="新細明體"/>
        <family val="1"/>
        <charset val="136"/>
      </rPr>
      <t>無錫市博物館，〈江蘇無錫興竹宋墓〉，《文物》，</t>
    </r>
    <r>
      <rPr>
        <sz val="12"/>
        <color theme="1"/>
        <rFont val="Calibri"/>
        <family val="2"/>
      </rPr>
      <t>1990</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19-23</t>
    </r>
    <r>
      <rPr>
        <sz val="12"/>
        <color theme="1"/>
        <rFont val="新細明體"/>
        <family val="1"/>
        <charset val="136"/>
      </rPr>
      <t>。</t>
    </r>
  </si>
  <si>
    <r>
      <rPr>
        <sz val="12"/>
        <color theme="1"/>
        <rFont val="新細明體"/>
        <family val="1"/>
        <charset val="136"/>
      </rPr>
      <t>江蘇省吳江縣同里蔬菜大隊</t>
    </r>
  </si>
  <si>
    <r>
      <rPr>
        <sz val="12"/>
        <color theme="1"/>
        <rFont val="新細明體"/>
        <family val="1"/>
        <charset val="136"/>
      </rPr>
      <t>卒於慶元初載</t>
    </r>
  </si>
  <si>
    <r>
      <rPr>
        <sz val="12"/>
        <color theme="1"/>
        <rFont val="新細明體"/>
        <family val="1"/>
        <charset val="136"/>
      </rPr>
      <t>葉奘、鄒氏</t>
    </r>
  </si>
  <si>
    <r>
      <t>?-1187(</t>
    </r>
    <r>
      <rPr>
        <sz val="12"/>
        <color theme="1"/>
        <rFont val="新細明體"/>
        <family val="1"/>
        <charset val="136"/>
      </rPr>
      <t>葉奘</t>
    </r>
    <r>
      <rPr>
        <sz val="12"/>
        <color theme="1"/>
        <rFont val="Calibri"/>
        <family val="2"/>
      </rPr>
      <t>)</t>
    </r>
    <r>
      <rPr>
        <sz val="12"/>
        <color theme="1"/>
        <rFont val="新細明體"/>
        <family val="1"/>
        <charset val="136"/>
      </rPr>
      <t>、</t>
    </r>
    <r>
      <rPr>
        <sz val="12"/>
        <color theme="1"/>
        <rFont val="Calibri"/>
        <family val="2"/>
      </rPr>
      <t>?-1195(</t>
    </r>
    <r>
      <rPr>
        <sz val="12"/>
        <color theme="1"/>
        <rFont val="新細明體"/>
        <family val="1"/>
        <charset val="136"/>
      </rPr>
      <t>鄒氏</t>
    </r>
    <r>
      <rPr>
        <sz val="12"/>
        <color theme="1"/>
        <rFont val="Calibri"/>
        <family val="2"/>
      </rPr>
      <t>)</t>
    </r>
  </si>
  <si>
    <r>
      <rPr>
        <sz val="12"/>
        <color theme="1"/>
        <rFont val="新細明體"/>
        <family val="1"/>
        <charset val="136"/>
      </rPr>
      <t>碑墓誌「宋故葉公壙銘」</t>
    </r>
    <r>
      <rPr>
        <sz val="12"/>
        <color theme="1"/>
        <rFont val="Calibri"/>
        <family val="2"/>
      </rPr>
      <t>1(</t>
    </r>
    <r>
      <rPr>
        <sz val="12"/>
        <color theme="1"/>
        <rFont val="新細明體"/>
        <family val="1"/>
        <charset val="136"/>
      </rPr>
      <t>前壁</t>
    </r>
    <r>
      <rPr>
        <sz val="12"/>
        <color theme="1"/>
        <rFont val="Calibri"/>
        <family val="2"/>
      </rPr>
      <t>)</t>
    </r>
  </si>
  <si>
    <r>
      <rPr>
        <sz val="12"/>
        <color theme="1"/>
        <rFont val="新細明體"/>
        <family val="1"/>
        <charset val="136"/>
      </rPr>
      <t>蘇文，〈江蘇吳江出土一批宋瓷〉，《文物》，</t>
    </r>
    <r>
      <rPr>
        <sz val="12"/>
        <color theme="1"/>
        <rFont val="Calibri"/>
        <family val="2"/>
      </rPr>
      <t>1973</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68</t>
    </r>
    <r>
      <rPr>
        <sz val="12"/>
        <color theme="1"/>
        <rFont val="新細明體"/>
        <family val="1"/>
        <charset val="136"/>
      </rPr>
      <t>。</t>
    </r>
  </si>
  <si>
    <r>
      <rPr>
        <sz val="12"/>
        <color theme="1"/>
        <rFont val="新細明體"/>
        <family val="1"/>
        <charset val="136"/>
      </rPr>
      <t>江蘇南京市江寧開發區</t>
    </r>
  </si>
  <si>
    <r>
      <rPr>
        <sz val="12"/>
        <color theme="1"/>
        <rFont val="新細明體"/>
        <family val="1"/>
        <charset val="136"/>
      </rPr>
      <t>葬於咸淳七年八月三十</t>
    </r>
  </si>
  <si>
    <r>
      <rPr>
        <sz val="12"/>
        <color theme="1"/>
        <rFont val="新細明體"/>
        <family val="1"/>
        <charset val="136"/>
      </rPr>
      <t>楊善慶</t>
    </r>
  </si>
  <si>
    <t>1201-1270</t>
  </si>
  <si>
    <r>
      <rPr>
        <sz val="12"/>
        <color theme="1"/>
        <rFont val="新細明體"/>
        <family val="1"/>
        <charset val="136"/>
      </rPr>
      <t>墓誌「宋周國太夫人楊氏壙誌」</t>
    </r>
    <r>
      <rPr>
        <sz val="12"/>
        <color theme="1"/>
        <rFont val="Calibri"/>
        <family val="2"/>
      </rPr>
      <t>1</t>
    </r>
  </si>
  <si>
    <r>
      <rPr>
        <sz val="12"/>
        <color theme="1"/>
        <rFont val="新細明體"/>
        <family val="1"/>
        <charset val="136"/>
      </rPr>
      <t>周國太夫人</t>
    </r>
  </si>
  <si>
    <r>
      <rPr>
        <sz val="12"/>
        <color theme="1"/>
        <rFont val="新細明體"/>
        <family val="1"/>
        <charset val="136"/>
      </rPr>
      <t>南京市博物館、江寧區博物館，〈江蘇南京南宋周國太夫人墓〉，《東南文化》，</t>
    </r>
    <r>
      <rPr>
        <sz val="12"/>
        <color theme="1"/>
        <rFont val="Calibri"/>
        <family val="2"/>
      </rPr>
      <t>2010</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54-59</t>
    </r>
    <r>
      <rPr>
        <sz val="12"/>
        <color theme="1"/>
        <rFont val="新細明體"/>
        <family val="1"/>
        <charset val="136"/>
      </rPr>
      <t>。</t>
    </r>
  </si>
  <si>
    <r>
      <rPr>
        <sz val="12"/>
        <color theme="1"/>
        <rFont val="新細明體"/>
        <family val="1"/>
        <charset val="136"/>
      </rPr>
      <t>江蘇省鎮江市郊丹徒鎮左湖村</t>
    </r>
  </si>
  <si>
    <r>
      <rPr>
        <sz val="12"/>
        <color theme="1"/>
        <rFont val="新細明體"/>
        <family val="1"/>
        <charset val="136"/>
      </rPr>
      <t>卒於紹興三十年三月二日</t>
    </r>
  </si>
  <si>
    <r>
      <rPr>
        <sz val="12"/>
        <color theme="1"/>
        <rFont val="新細明體"/>
        <family val="1"/>
        <charset val="136"/>
      </rPr>
      <t>岳超</t>
    </r>
    <r>
      <rPr>
        <sz val="12"/>
        <color theme="1"/>
        <rFont val="Calibri"/>
        <family val="2"/>
      </rPr>
      <t>(</t>
    </r>
    <r>
      <rPr>
        <sz val="12"/>
        <color theme="1"/>
        <rFont val="新細明體"/>
        <family val="1"/>
        <charset val="136"/>
      </rPr>
      <t>主室</t>
    </r>
    <r>
      <rPr>
        <sz val="12"/>
        <color theme="1"/>
        <rFont val="Calibri"/>
        <family val="2"/>
      </rPr>
      <t>)</t>
    </r>
    <r>
      <rPr>
        <sz val="12"/>
        <color theme="1"/>
        <rFont val="新細明體"/>
        <family val="1"/>
        <charset val="136"/>
      </rPr>
      <t>、侯氏、不明</t>
    </r>
  </si>
  <si>
    <r>
      <t>?-1160(</t>
    </r>
    <r>
      <rPr>
        <sz val="12"/>
        <color theme="1"/>
        <rFont val="新細明體"/>
        <family val="1"/>
        <charset val="136"/>
      </rPr>
      <t>岳超</t>
    </r>
    <r>
      <rPr>
        <sz val="12"/>
        <color theme="1"/>
        <rFont val="Calibri"/>
        <family val="2"/>
      </rPr>
      <t>)</t>
    </r>
    <r>
      <rPr>
        <sz val="12"/>
        <color theme="1"/>
        <rFont val="新細明體"/>
        <family val="1"/>
        <charset val="136"/>
      </rPr>
      <t>、不明</t>
    </r>
    <r>
      <rPr>
        <sz val="12"/>
        <color theme="1"/>
        <rFont val="Calibri"/>
        <family val="2"/>
      </rPr>
      <t>(</t>
    </r>
    <r>
      <rPr>
        <sz val="12"/>
        <color theme="1"/>
        <rFont val="新細明體"/>
        <family val="1"/>
        <charset val="136"/>
      </rPr>
      <t>侯氏</t>
    </r>
    <r>
      <rPr>
        <sz val="12"/>
        <color theme="1"/>
        <rFont val="Calibri"/>
        <family val="2"/>
      </rPr>
      <t>)</t>
    </r>
    <r>
      <rPr>
        <sz val="12"/>
        <color theme="1"/>
        <rFont val="新細明體"/>
        <family val="1"/>
        <charset val="136"/>
      </rPr>
      <t>、不明</t>
    </r>
    <r>
      <rPr>
        <sz val="12"/>
        <color theme="1"/>
        <rFont val="Calibri"/>
        <family val="2"/>
      </rPr>
      <t>(</t>
    </r>
    <r>
      <rPr>
        <sz val="12"/>
        <color theme="1"/>
        <rFont val="新細明體"/>
        <family val="1"/>
        <charset val="136"/>
      </rPr>
      <t>不明</t>
    </r>
    <r>
      <rPr>
        <sz val="12"/>
        <color theme="1"/>
        <rFont val="Calibri"/>
        <family val="2"/>
      </rPr>
      <t>)</t>
    </r>
  </si>
  <si>
    <r>
      <rPr>
        <sz val="12"/>
        <color theme="1"/>
        <rFont val="新細明體"/>
        <family val="1"/>
        <charset val="136"/>
      </rPr>
      <t>青石墓誌</t>
    </r>
    <r>
      <rPr>
        <sz val="12"/>
        <color theme="1"/>
        <rFont val="Calibri"/>
        <family val="2"/>
      </rPr>
      <t>1(</t>
    </r>
    <r>
      <rPr>
        <sz val="12"/>
        <color theme="1"/>
        <rFont val="新細明體"/>
        <family val="1"/>
        <charset val="136"/>
      </rPr>
      <t>無題，主室後壁上方</t>
    </r>
    <r>
      <rPr>
        <sz val="12"/>
        <color theme="1"/>
        <rFont val="Calibri"/>
        <family val="2"/>
      </rPr>
      <t>)</t>
    </r>
  </si>
  <si>
    <r>
      <rPr>
        <sz val="12"/>
        <color theme="1"/>
        <rFont val="新細明體"/>
        <family val="1"/>
        <charset val="136"/>
      </rPr>
      <t>南郡開國公、碩人、不明</t>
    </r>
  </si>
  <si>
    <r>
      <rPr>
        <sz val="12"/>
        <color theme="1"/>
        <rFont val="新細明體"/>
        <family val="1"/>
        <charset val="136"/>
      </rPr>
      <t>鎮江博物館，〈丹徒左湖南宋岳超墓發掘簡報〉，《東南文化》，</t>
    </r>
    <r>
      <rPr>
        <sz val="12"/>
        <color theme="1"/>
        <rFont val="Calibri"/>
        <family val="2"/>
      </rPr>
      <t>2004</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32-35</t>
    </r>
    <r>
      <rPr>
        <sz val="12"/>
        <color theme="1"/>
        <rFont val="新細明體"/>
        <family val="1"/>
        <charset val="136"/>
      </rPr>
      <t>。</t>
    </r>
  </si>
  <si>
    <r>
      <rPr>
        <sz val="12"/>
        <color theme="1"/>
        <rFont val="新細明體"/>
        <family val="1"/>
        <charset val="136"/>
      </rPr>
      <t>浙江省慶元縣城西北</t>
    </r>
  </si>
  <si>
    <r>
      <rPr>
        <sz val="12"/>
        <color theme="1"/>
        <rFont val="新細明體"/>
        <family val="1"/>
        <charset val="136"/>
      </rPr>
      <t>葬於端平二年十二月初八</t>
    </r>
  </si>
  <si>
    <r>
      <rPr>
        <sz val="12"/>
        <color theme="1"/>
        <rFont val="新細明體"/>
        <family val="1"/>
        <charset val="136"/>
      </rPr>
      <t>胡留</t>
    </r>
  </si>
  <si>
    <t>1180-1235</t>
  </si>
  <si>
    <r>
      <rPr>
        <sz val="12"/>
        <color theme="1"/>
        <rFont val="新細明體"/>
        <family val="1"/>
        <charset val="136"/>
      </rPr>
      <t>胡紘</t>
    </r>
    <r>
      <rPr>
        <sz val="12"/>
        <color theme="1"/>
        <rFont val="Calibri"/>
        <family val="2"/>
      </rPr>
      <t>(</t>
    </r>
    <r>
      <rPr>
        <sz val="12"/>
        <color theme="1"/>
        <rFont val="新細明體"/>
        <family val="1"/>
        <charset val="136"/>
      </rPr>
      <t>父</t>
    </r>
    <r>
      <rPr>
        <sz val="12"/>
        <color theme="1"/>
        <rFont val="Calibri"/>
        <family val="2"/>
      </rPr>
      <t>)</t>
    </r>
    <r>
      <rPr>
        <sz val="12"/>
        <color theme="1"/>
        <rFont val="新細明體"/>
        <family val="1"/>
        <charset val="136"/>
      </rPr>
      <t>、何氏</t>
    </r>
    <r>
      <rPr>
        <sz val="12"/>
        <color theme="1"/>
        <rFont val="Calibri"/>
        <family val="2"/>
      </rPr>
      <t>(</t>
    </r>
    <r>
      <rPr>
        <sz val="12"/>
        <color theme="1"/>
        <rFont val="新細明體"/>
        <family val="1"/>
        <charset val="136"/>
      </rPr>
      <t>妻</t>
    </r>
    <r>
      <rPr>
        <sz val="12"/>
        <color theme="1"/>
        <rFont val="Calibri"/>
        <family val="2"/>
      </rPr>
      <t>)</t>
    </r>
  </si>
  <si>
    <r>
      <rPr>
        <sz val="12"/>
        <color theme="1"/>
        <rFont val="新細明體"/>
        <family val="1"/>
        <charset val="136"/>
      </rPr>
      <t>墓誌「宋故知郡制參朝散大夫胡公壙銘」</t>
    </r>
    <r>
      <rPr>
        <sz val="12"/>
        <color theme="1"/>
        <rFont val="Calibri"/>
        <family val="2"/>
      </rPr>
      <t>1</t>
    </r>
  </si>
  <si>
    <r>
      <rPr>
        <sz val="12"/>
        <color theme="1"/>
        <rFont val="新細明體"/>
        <family val="1"/>
        <charset val="136"/>
      </rPr>
      <t>知郡制參朝散大夫（從六品）</t>
    </r>
  </si>
  <si>
    <r>
      <rPr>
        <sz val="12"/>
        <color theme="1"/>
        <rFont val="新細明體"/>
        <family val="1"/>
        <charset val="136"/>
      </rPr>
      <t>吳志標，〈《胡留墓誌銘》考〉，《東方博物》，</t>
    </r>
    <r>
      <rPr>
        <sz val="12"/>
        <color theme="1"/>
        <rFont val="Calibri"/>
        <family val="2"/>
      </rPr>
      <t>28</t>
    </r>
    <r>
      <rPr>
        <sz val="12"/>
        <color theme="1"/>
        <rFont val="新細明體"/>
        <family val="1"/>
        <charset val="136"/>
      </rPr>
      <t>，</t>
    </r>
    <r>
      <rPr>
        <sz val="12"/>
        <color theme="1"/>
        <rFont val="Calibri"/>
        <family val="2"/>
      </rPr>
      <t>2008</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72-75</t>
    </r>
    <r>
      <rPr>
        <sz val="12"/>
        <color theme="1"/>
        <rFont val="新細明體"/>
        <family val="1"/>
        <charset val="136"/>
      </rPr>
      <t>。</t>
    </r>
  </si>
  <si>
    <r>
      <rPr>
        <sz val="12"/>
        <color theme="1"/>
        <rFont val="新細明體"/>
        <family val="1"/>
        <charset val="136"/>
      </rPr>
      <t>浙江省金華市紅湖路</t>
    </r>
    <r>
      <rPr>
        <sz val="12"/>
        <color theme="1"/>
        <rFont val="Calibri"/>
        <family val="2"/>
      </rPr>
      <t>M1-M4</t>
    </r>
  </si>
  <si>
    <r>
      <rPr>
        <sz val="12"/>
        <color theme="1"/>
        <rFont val="新細明體"/>
        <family val="1"/>
        <charset val="136"/>
      </rPr>
      <t>葬於嘉泰元年四月六日乙酉</t>
    </r>
    <r>
      <rPr>
        <sz val="12"/>
        <color theme="1"/>
        <rFont val="Calibri"/>
        <family val="2"/>
      </rPr>
      <t>(M2)</t>
    </r>
    <r>
      <rPr>
        <sz val="12"/>
        <color theme="1"/>
        <rFont val="新細明體"/>
        <family val="1"/>
        <charset val="136"/>
      </rPr>
      <t>、葬於嘉泰元年四月六日乙酉</t>
    </r>
    <r>
      <rPr>
        <sz val="12"/>
        <color theme="1"/>
        <rFont val="Calibri"/>
        <family val="2"/>
      </rPr>
      <t>(</t>
    </r>
    <r>
      <rPr>
        <sz val="12"/>
        <color theme="1"/>
        <rFont val="新細明體"/>
        <family val="1"/>
        <charset val="136"/>
      </rPr>
      <t>祔葬</t>
    </r>
    <r>
      <rPr>
        <sz val="12"/>
        <color theme="1"/>
        <rFont val="Calibri"/>
        <family val="2"/>
      </rPr>
      <t>)(M3)</t>
    </r>
  </si>
  <si>
    <r>
      <rPr>
        <sz val="12"/>
        <color theme="1"/>
        <rFont val="新細明體"/>
        <family val="1"/>
        <charset val="136"/>
      </rPr>
      <t>鄭繼道</t>
    </r>
    <r>
      <rPr>
        <sz val="12"/>
        <color theme="1"/>
        <rFont val="Calibri"/>
        <family val="2"/>
      </rPr>
      <t>(M1)(</t>
    </r>
    <r>
      <rPr>
        <sz val="12"/>
        <color theme="1"/>
        <rFont val="新細明體"/>
        <family val="1"/>
        <charset val="136"/>
      </rPr>
      <t>推測</t>
    </r>
    <r>
      <rPr>
        <sz val="12"/>
        <color theme="1"/>
        <rFont val="Calibri"/>
        <family val="2"/>
      </rPr>
      <t>)</t>
    </r>
    <r>
      <rPr>
        <sz val="12"/>
        <color theme="1"/>
        <rFont val="新細明體"/>
        <family val="1"/>
        <charset val="136"/>
      </rPr>
      <t>、鄭母徐氏</t>
    </r>
    <r>
      <rPr>
        <sz val="12"/>
        <color theme="1"/>
        <rFont val="Calibri"/>
        <family val="2"/>
      </rPr>
      <t>(M2)</t>
    </r>
    <r>
      <rPr>
        <sz val="12"/>
        <color theme="1"/>
        <rFont val="新細明體"/>
        <family val="1"/>
        <charset val="136"/>
      </rPr>
      <t>、鄭妻陳氏</t>
    </r>
    <r>
      <rPr>
        <sz val="12"/>
        <color theme="1"/>
        <rFont val="Calibri"/>
        <family val="2"/>
      </rPr>
      <t>(M3)</t>
    </r>
    <r>
      <rPr>
        <sz val="12"/>
        <color theme="1"/>
        <rFont val="新細明體"/>
        <family val="1"/>
        <charset val="136"/>
      </rPr>
      <t>、無</t>
    </r>
    <r>
      <rPr>
        <sz val="12"/>
        <color theme="1"/>
        <rFont val="Calibri"/>
        <family val="2"/>
      </rPr>
      <t>(M4)</t>
    </r>
  </si>
  <si>
    <r>
      <t>1136-1201(66)(M2)</t>
    </r>
    <r>
      <rPr>
        <sz val="12"/>
        <color theme="1"/>
        <rFont val="新細明體"/>
        <family val="1"/>
        <charset val="136"/>
      </rPr>
      <t>、</t>
    </r>
    <r>
      <rPr>
        <sz val="12"/>
        <color theme="1"/>
        <rFont val="Calibri"/>
        <family val="2"/>
      </rPr>
      <t>1155-1198(M3)</t>
    </r>
  </si>
  <si>
    <r>
      <rPr>
        <sz val="12"/>
        <color theme="1"/>
        <rFont val="新細明體"/>
        <family val="1"/>
        <charset val="136"/>
      </rPr>
      <t>鄭繼道</t>
    </r>
    <r>
      <rPr>
        <sz val="12"/>
        <color theme="1"/>
        <rFont val="Calibri"/>
        <family val="2"/>
      </rPr>
      <t>(</t>
    </r>
    <r>
      <rPr>
        <sz val="12"/>
        <color theme="1"/>
        <rFont val="新細明體"/>
        <family val="1"/>
        <charset val="136"/>
      </rPr>
      <t>子</t>
    </r>
    <r>
      <rPr>
        <sz val="12"/>
        <color theme="1"/>
        <rFont val="Calibri"/>
        <family val="2"/>
      </rPr>
      <t>)</t>
    </r>
    <r>
      <rPr>
        <sz val="12"/>
        <color theme="1"/>
        <rFont val="新細明體"/>
        <family val="1"/>
        <charset val="136"/>
      </rPr>
      <t>、鄭繼道</t>
    </r>
    <r>
      <rPr>
        <sz val="12"/>
        <color theme="1"/>
        <rFont val="Calibri"/>
        <family val="2"/>
      </rPr>
      <t>(</t>
    </r>
    <r>
      <rPr>
        <sz val="12"/>
        <color theme="1"/>
        <rFont val="新細明體"/>
        <family val="1"/>
        <charset val="136"/>
      </rPr>
      <t>夫</t>
    </r>
    <r>
      <rPr>
        <sz val="12"/>
        <color theme="1"/>
        <rFont val="Calibri"/>
        <family val="2"/>
      </rPr>
      <t>)</t>
    </r>
  </si>
  <si>
    <r>
      <rPr>
        <sz val="12"/>
        <color theme="1"/>
        <rFont val="新細明體"/>
        <family val="1"/>
        <charset val="136"/>
      </rPr>
      <t>墓誌</t>
    </r>
    <r>
      <rPr>
        <sz val="12"/>
        <color theme="1"/>
        <rFont val="Calibri"/>
        <family val="2"/>
      </rPr>
      <t>2(M2</t>
    </r>
    <r>
      <rPr>
        <sz val="12"/>
        <color theme="1"/>
        <rFont val="新細明體"/>
        <family val="1"/>
        <charset val="136"/>
      </rPr>
      <t>、</t>
    </r>
    <r>
      <rPr>
        <sz val="12"/>
        <color theme="1"/>
        <rFont val="Calibri"/>
        <family val="2"/>
      </rPr>
      <t>M3</t>
    </r>
    <r>
      <rPr>
        <sz val="12"/>
        <color theme="1"/>
        <rFont val="新細明體"/>
        <family val="1"/>
        <charset val="136"/>
      </rPr>
      <t>，皆無題</t>
    </r>
    <r>
      <rPr>
        <sz val="12"/>
        <color theme="1"/>
        <rFont val="Calibri"/>
        <family val="2"/>
      </rPr>
      <t>)</t>
    </r>
  </si>
  <si>
    <r>
      <rPr>
        <sz val="12"/>
        <color theme="1"/>
        <rFont val="新細明體"/>
        <family val="1"/>
        <charset val="136"/>
      </rPr>
      <t>朝散直閣</t>
    </r>
    <r>
      <rPr>
        <sz val="12"/>
        <color theme="1"/>
        <rFont val="Calibri"/>
        <family val="2"/>
      </rPr>
      <t>(</t>
    </r>
    <r>
      <rPr>
        <sz val="12"/>
        <color theme="1"/>
        <rFont val="新細明體"/>
        <family val="1"/>
        <charset val="136"/>
      </rPr>
      <t>徐氏墓誌載</t>
    </r>
    <r>
      <rPr>
        <sz val="12"/>
        <color theme="1"/>
        <rFont val="Calibri"/>
        <family val="2"/>
      </rPr>
      <t>)(M1)</t>
    </r>
    <r>
      <rPr>
        <sz val="12"/>
        <color theme="1"/>
        <rFont val="新細明體"/>
        <family val="1"/>
        <charset val="136"/>
      </rPr>
      <t>、太孺人</t>
    </r>
    <r>
      <rPr>
        <sz val="12"/>
        <color theme="1"/>
        <rFont val="Calibri"/>
        <family val="2"/>
      </rPr>
      <t>(M2)</t>
    </r>
    <r>
      <rPr>
        <sz val="12"/>
        <color theme="1"/>
        <rFont val="新細明體"/>
        <family val="1"/>
        <charset val="136"/>
      </rPr>
      <t>、孺人</t>
    </r>
    <r>
      <rPr>
        <sz val="12"/>
        <color theme="1"/>
        <rFont val="Calibri"/>
        <family val="2"/>
      </rPr>
      <t>(M3)</t>
    </r>
  </si>
  <si>
    <r>
      <rPr>
        <sz val="12"/>
        <color theme="1"/>
        <rFont val="新細明體"/>
        <family val="1"/>
        <charset val="136"/>
      </rPr>
      <t>趙一新、趙婧、蔣金治，〈金華南宋鄭繼道家族墓清理簡報〉，《東方博物》，</t>
    </r>
    <r>
      <rPr>
        <sz val="12"/>
        <color theme="1"/>
        <rFont val="Calibri"/>
        <family val="2"/>
      </rPr>
      <t>28</t>
    </r>
    <r>
      <rPr>
        <sz val="12"/>
        <color theme="1"/>
        <rFont val="新細明體"/>
        <family val="1"/>
        <charset val="136"/>
      </rPr>
      <t>，</t>
    </r>
    <r>
      <rPr>
        <sz val="12"/>
        <color theme="1"/>
        <rFont val="Calibri"/>
        <family val="2"/>
      </rPr>
      <t>2008</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54-61</t>
    </r>
    <r>
      <rPr>
        <sz val="12"/>
        <color theme="1"/>
        <rFont val="新細明體"/>
        <family val="1"/>
        <charset val="136"/>
      </rPr>
      <t>。</t>
    </r>
  </si>
  <si>
    <r>
      <rPr>
        <sz val="12"/>
        <color theme="1"/>
        <rFont val="新細明體"/>
        <family val="1"/>
        <charset val="136"/>
      </rPr>
      <t>浙江省紹興市諸暨陶朱山東麓桃花嶺</t>
    </r>
  </si>
  <si>
    <r>
      <rPr>
        <sz val="12"/>
        <color theme="1"/>
        <rFont val="新細明體"/>
        <family val="1"/>
        <charset val="136"/>
      </rPr>
      <t>葬於淳熙八年七月二十八日壬寅</t>
    </r>
    <r>
      <rPr>
        <sz val="12"/>
        <color theme="1"/>
        <rFont val="Calibri"/>
        <family val="2"/>
      </rPr>
      <t>(</t>
    </r>
    <r>
      <rPr>
        <sz val="12"/>
        <color theme="1"/>
        <rFont val="新細明體"/>
        <family val="1"/>
        <charset val="136"/>
      </rPr>
      <t>武氏</t>
    </r>
    <r>
      <rPr>
        <sz val="12"/>
        <color theme="1"/>
        <rFont val="Calibri"/>
        <family val="2"/>
      </rPr>
      <t>)</t>
    </r>
  </si>
  <si>
    <r>
      <rPr>
        <sz val="12"/>
        <color theme="1"/>
        <rFont val="新細明體"/>
        <family val="1"/>
        <charset val="136"/>
      </rPr>
      <t>武氏、不明、不明</t>
    </r>
  </si>
  <si>
    <r>
      <t>1138-1181</t>
    </r>
    <r>
      <rPr>
        <sz val="12"/>
        <color theme="1"/>
        <rFont val="新細明體"/>
        <family val="1"/>
        <charset val="136"/>
      </rPr>
      <t>、不明、不明</t>
    </r>
  </si>
  <si>
    <r>
      <rPr>
        <sz val="12"/>
        <color theme="1"/>
        <rFont val="新細明體"/>
        <family val="1"/>
        <charset val="136"/>
      </rPr>
      <t>武師說</t>
    </r>
    <r>
      <rPr>
        <sz val="12"/>
        <color theme="1"/>
        <rFont val="Calibri"/>
        <family val="2"/>
      </rPr>
      <t>(</t>
    </r>
    <r>
      <rPr>
        <sz val="12"/>
        <color theme="1"/>
        <rFont val="新細明體"/>
        <family val="1"/>
        <charset val="136"/>
      </rPr>
      <t>父、福建路兵馬鈐轄</t>
    </r>
    <r>
      <rPr>
        <sz val="12"/>
        <color theme="1"/>
        <rFont val="Calibri"/>
        <family val="2"/>
      </rPr>
      <t xml:space="preserve">) </t>
    </r>
    <r>
      <rPr>
        <sz val="12"/>
        <color theme="1"/>
        <rFont val="新細明體"/>
        <family val="1"/>
        <charset val="136"/>
      </rPr>
      <t>廖俣</t>
    </r>
    <r>
      <rPr>
        <sz val="12"/>
        <color theme="1"/>
        <rFont val="Calibri"/>
        <family val="2"/>
      </rPr>
      <t>(</t>
    </r>
    <r>
      <rPr>
        <sz val="12"/>
        <color theme="1"/>
        <rFont val="新細明體"/>
        <family val="1"/>
        <charset val="136"/>
      </rPr>
      <t>夫、宣教郎、通判撫州</t>
    </r>
    <r>
      <rPr>
        <sz val="12"/>
        <color theme="1"/>
        <rFont val="Calibri"/>
        <family val="2"/>
      </rPr>
      <t xml:space="preserve">) </t>
    </r>
    <r>
      <rPr>
        <sz val="12"/>
        <color theme="1"/>
        <rFont val="新細明體"/>
        <family val="1"/>
        <charset val="136"/>
      </rPr>
      <t>廖虞弼</t>
    </r>
    <r>
      <rPr>
        <sz val="12"/>
        <color theme="1"/>
        <rFont val="Calibri"/>
        <family val="2"/>
      </rPr>
      <t>(</t>
    </r>
    <r>
      <rPr>
        <sz val="12"/>
        <color theme="1"/>
        <rFont val="新細明體"/>
        <family val="1"/>
        <charset val="136"/>
      </rPr>
      <t>丈人</t>
    </r>
    <r>
      <rPr>
        <sz val="12"/>
        <color theme="1"/>
        <rFont val="Calibri"/>
        <family val="2"/>
      </rPr>
      <t>)</t>
    </r>
  </si>
  <si>
    <r>
      <rPr>
        <sz val="12"/>
        <color theme="1"/>
        <rFont val="新細明體"/>
        <family val="1"/>
        <charset val="136"/>
      </rPr>
      <t>青石墓誌</t>
    </r>
    <r>
      <rPr>
        <sz val="12"/>
        <color theme="1"/>
        <rFont val="Calibri"/>
        <family val="2"/>
      </rPr>
      <t>1(</t>
    </r>
    <r>
      <rPr>
        <sz val="12"/>
        <color theme="1"/>
        <rFont val="新細明體"/>
        <family val="1"/>
        <charset val="136"/>
      </rPr>
      <t>無題</t>
    </r>
    <r>
      <rPr>
        <sz val="12"/>
        <color theme="1"/>
        <rFont val="Calibri"/>
        <family val="2"/>
      </rPr>
      <t>)</t>
    </r>
  </si>
  <si>
    <r>
      <rPr>
        <sz val="12"/>
        <color theme="1"/>
        <rFont val="新細明體"/>
        <family val="1"/>
        <charset val="136"/>
      </rPr>
      <t>宋美英，〈諸暨桃花嶺南宋紀年墓研究〉，《東方博物》，</t>
    </r>
    <r>
      <rPr>
        <sz val="12"/>
        <color theme="1"/>
        <rFont val="Calibri"/>
        <family val="2"/>
      </rPr>
      <t>33</t>
    </r>
    <r>
      <rPr>
        <sz val="12"/>
        <color theme="1"/>
        <rFont val="新細明體"/>
        <family val="1"/>
        <charset val="136"/>
      </rPr>
      <t>，</t>
    </r>
    <r>
      <rPr>
        <sz val="12"/>
        <color theme="1"/>
        <rFont val="Calibri"/>
        <family val="2"/>
      </rPr>
      <t>2009</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13-23</t>
    </r>
    <r>
      <rPr>
        <sz val="12"/>
        <color theme="1"/>
        <rFont val="新細明體"/>
        <family val="1"/>
        <charset val="136"/>
      </rPr>
      <t>。</t>
    </r>
  </si>
  <si>
    <r>
      <rPr>
        <sz val="12"/>
        <color theme="1"/>
        <rFont val="新細明體"/>
        <family val="1"/>
        <charset val="136"/>
      </rPr>
      <t>浙江金華陶朱路村</t>
    </r>
  </si>
  <si>
    <r>
      <rPr>
        <sz val="12"/>
        <color theme="1"/>
        <rFont val="新細明體"/>
        <family val="1"/>
        <charset val="136"/>
      </rPr>
      <t>舒公</t>
    </r>
  </si>
  <si>
    <r>
      <rPr>
        <sz val="12"/>
        <color theme="1"/>
        <rFont val="新細明體"/>
        <family val="1"/>
        <charset val="136"/>
      </rPr>
      <t>墓誌「宋故朝散郎舒公墓誌銘」</t>
    </r>
    <r>
      <rPr>
        <sz val="12"/>
        <color theme="1"/>
        <rFont val="Calibri"/>
        <family val="2"/>
      </rPr>
      <t>1</t>
    </r>
  </si>
  <si>
    <r>
      <rPr>
        <sz val="12"/>
        <color theme="1"/>
        <rFont val="新細明體"/>
        <family val="1"/>
        <charset val="136"/>
      </rPr>
      <t>陳小雪，〈金華陶朱路村宋墓出土文物〉，《東方博物》，</t>
    </r>
    <r>
      <rPr>
        <sz val="12"/>
        <color theme="1"/>
        <rFont val="Calibri"/>
        <family val="2"/>
      </rPr>
      <t>33</t>
    </r>
    <r>
      <rPr>
        <sz val="12"/>
        <color theme="1"/>
        <rFont val="新細明體"/>
        <family val="1"/>
        <charset val="136"/>
      </rPr>
      <t>，</t>
    </r>
    <r>
      <rPr>
        <sz val="12"/>
        <color theme="1"/>
        <rFont val="Calibri"/>
        <family val="2"/>
      </rPr>
      <t>2009</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6-12</t>
    </r>
    <r>
      <rPr>
        <sz val="12"/>
        <color theme="1"/>
        <rFont val="新細明體"/>
        <family val="1"/>
        <charset val="136"/>
      </rPr>
      <t>。</t>
    </r>
  </si>
  <si>
    <r>
      <rPr>
        <sz val="12"/>
        <color theme="1"/>
        <rFont val="新細明體"/>
        <family val="1"/>
        <charset val="136"/>
      </rPr>
      <t>浙江東陽市胡前山村</t>
    </r>
  </si>
  <si>
    <r>
      <rPr>
        <sz val="12"/>
        <color theme="1"/>
        <rFont val="新細明體"/>
        <family val="1"/>
        <charset val="136"/>
      </rPr>
      <t>葬於開慶元年十一月廿有一日</t>
    </r>
  </si>
  <si>
    <r>
      <rPr>
        <sz val="12"/>
        <color theme="1"/>
        <rFont val="新細明體"/>
        <family val="1"/>
        <charset val="136"/>
      </rPr>
      <t>厲肅</t>
    </r>
  </si>
  <si>
    <t>1216-1258(43)</t>
  </si>
  <si>
    <r>
      <rPr>
        <sz val="12"/>
        <color theme="1"/>
        <rFont val="新細明體"/>
        <family val="1"/>
        <charset val="136"/>
      </rPr>
      <t>墓誌「有宋提幹厲君壙誌」</t>
    </r>
    <r>
      <rPr>
        <sz val="12"/>
        <color theme="1"/>
        <rFont val="Calibri"/>
        <family val="2"/>
      </rPr>
      <t>1</t>
    </r>
  </si>
  <si>
    <r>
      <rPr>
        <sz val="12"/>
        <color theme="1"/>
        <rFont val="新細明體"/>
        <family val="1"/>
        <charset val="136"/>
      </rPr>
      <t>承信郎浙東提刑司准使（從九品）</t>
    </r>
  </si>
  <si>
    <r>
      <rPr>
        <sz val="12"/>
        <color theme="1"/>
        <rFont val="新細明體"/>
        <family val="1"/>
        <charset val="136"/>
      </rPr>
      <t>趙寧，〈浙江東陽市胡前山村發現南宋墓〉，《考古》，</t>
    </r>
    <r>
      <rPr>
        <sz val="12"/>
        <color theme="1"/>
        <rFont val="Calibri"/>
        <family val="2"/>
      </rPr>
      <t>1996</t>
    </r>
    <r>
      <rPr>
        <sz val="12"/>
        <color theme="1"/>
        <rFont val="新細明體"/>
        <family val="1"/>
        <charset val="136"/>
      </rPr>
      <t>年</t>
    </r>
    <r>
      <rPr>
        <sz val="12"/>
        <color theme="1"/>
        <rFont val="Calibri"/>
        <family val="2"/>
      </rPr>
      <t>9</t>
    </r>
    <r>
      <rPr>
        <sz val="12"/>
        <color theme="1"/>
        <rFont val="新細明體"/>
        <family val="1"/>
        <charset val="136"/>
      </rPr>
      <t>期，頁</t>
    </r>
    <r>
      <rPr>
        <sz val="12"/>
        <color theme="1"/>
        <rFont val="Calibri"/>
        <family val="2"/>
      </rPr>
      <t>89-92</t>
    </r>
    <r>
      <rPr>
        <sz val="12"/>
        <color theme="1"/>
        <rFont val="新細明體"/>
        <family val="1"/>
        <charset val="136"/>
      </rPr>
      <t>。</t>
    </r>
  </si>
  <si>
    <r>
      <rPr>
        <sz val="12"/>
        <color theme="1"/>
        <rFont val="新細明體"/>
        <family val="1"/>
        <charset val="136"/>
      </rPr>
      <t>浙江省德清縣城頭鎮乾元山</t>
    </r>
  </si>
  <si>
    <r>
      <rPr>
        <sz val="12"/>
        <color theme="1"/>
        <rFont val="新細明體"/>
        <family val="1"/>
        <charset val="136"/>
      </rPr>
      <t>葬於咸淳五年十二月初八日</t>
    </r>
  </si>
  <si>
    <r>
      <rPr>
        <sz val="12"/>
        <color theme="1"/>
        <rFont val="新細明體"/>
        <family val="1"/>
        <charset val="136"/>
      </rPr>
      <t>吳奧</t>
    </r>
  </si>
  <si>
    <t>1216-1267(52)</t>
  </si>
  <si>
    <r>
      <rPr>
        <sz val="12"/>
        <color theme="1"/>
        <rFont val="新細明體"/>
        <family val="1"/>
        <charset val="136"/>
      </rPr>
      <t>墓誌「宋故知丞文林吳公壙誌」</t>
    </r>
    <r>
      <rPr>
        <sz val="12"/>
        <color theme="1"/>
        <rFont val="Calibri"/>
        <family val="2"/>
      </rPr>
      <t>1</t>
    </r>
  </si>
  <si>
    <r>
      <rPr>
        <sz val="12"/>
        <color theme="1"/>
        <rFont val="新細明體"/>
        <family val="1"/>
        <charset val="136"/>
      </rPr>
      <t>知丞文林郎（正八品上）</t>
    </r>
  </si>
  <si>
    <r>
      <rPr>
        <sz val="12"/>
        <color theme="1"/>
        <rFont val="新細明體"/>
        <family val="1"/>
        <charset val="136"/>
      </rPr>
      <t>袁華，〈浙江德清出土南宋紀年墓文物〉，《南方文物》，</t>
    </r>
    <r>
      <rPr>
        <sz val="12"/>
        <color theme="1"/>
        <rFont val="Calibri"/>
        <family val="2"/>
      </rPr>
      <t>1992</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25-26</t>
    </r>
    <r>
      <rPr>
        <sz val="12"/>
        <color theme="1"/>
        <rFont val="新細明體"/>
        <family val="1"/>
        <charset val="136"/>
      </rPr>
      <t>。</t>
    </r>
    <r>
      <rPr>
        <sz val="12"/>
        <color theme="1"/>
        <rFont val="Calibri"/>
        <family val="2"/>
      </rPr>
      <t xml:space="preserve">; </t>
    </r>
    <r>
      <rPr>
        <sz val="12"/>
        <color theme="1"/>
        <rFont val="新細明體"/>
        <family val="1"/>
        <charset val="136"/>
      </rPr>
      <t>廉萍，〈宋代出土文物中「壽星圖」的辨識〉，《中國國家博物館館刊》，</t>
    </r>
    <r>
      <rPr>
        <sz val="12"/>
        <color theme="1"/>
        <rFont val="Calibri"/>
        <family val="2"/>
      </rPr>
      <t>2020</t>
    </r>
    <r>
      <rPr>
        <sz val="12"/>
        <color theme="1"/>
        <rFont val="新細明體"/>
        <family val="1"/>
        <charset val="136"/>
      </rPr>
      <t>年</t>
    </r>
    <r>
      <rPr>
        <sz val="12"/>
        <color theme="1"/>
        <rFont val="Calibri"/>
        <family val="2"/>
      </rPr>
      <t>8</t>
    </r>
    <r>
      <rPr>
        <sz val="12"/>
        <color theme="1"/>
        <rFont val="新細明體"/>
        <family val="1"/>
        <charset val="136"/>
      </rPr>
      <t>期，頁</t>
    </r>
    <r>
      <rPr>
        <sz val="12"/>
        <color theme="1"/>
        <rFont val="Calibri"/>
        <family val="2"/>
      </rPr>
      <t>40-56</t>
    </r>
    <r>
      <rPr>
        <sz val="12"/>
        <color theme="1"/>
        <rFont val="新細明體"/>
        <family val="1"/>
        <charset val="136"/>
      </rPr>
      <t>。</t>
    </r>
  </si>
  <si>
    <r>
      <rPr>
        <sz val="12"/>
        <color theme="1"/>
        <rFont val="新細明體"/>
        <family val="1"/>
        <charset val="136"/>
      </rPr>
      <t>浙江省衢州市</t>
    </r>
  </si>
  <si>
    <r>
      <rPr>
        <sz val="12"/>
        <color theme="1"/>
        <rFont val="新細明體"/>
        <family val="1"/>
        <charset val="136"/>
      </rPr>
      <t>卒於咸淳十年十月丙午</t>
    </r>
  </si>
  <si>
    <r>
      <rPr>
        <sz val="12"/>
        <color theme="1"/>
        <rFont val="新細明體"/>
        <family val="1"/>
        <charset val="136"/>
      </rPr>
      <t>史繩祖、楊氏</t>
    </r>
  </si>
  <si>
    <r>
      <t>1192-1274(83)(</t>
    </r>
    <r>
      <rPr>
        <sz val="12"/>
        <color theme="1"/>
        <rFont val="新細明體"/>
        <family val="1"/>
        <charset val="136"/>
      </rPr>
      <t>史繩祖</t>
    </r>
    <r>
      <rPr>
        <sz val="12"/>
        <color theme="1"/>
        <rFont val="Calibri"/>
        <family val="2"/>
      </rPr>
      <t>)</t>
    </r>
    <r>
      <rPr>
        <sz val="12"/>
        <color theme="1"/>
        <rFont val="新細明體"/>
        <family val="1"/>
        <charset val="136"/>
      </rPr>
      <t>、</t>
    </r>
    <r>
      <rPr>
        <sz val="12"/>
        <color theme="1"/>
        <rFont val="Calibri"/>
        <family val="2"/>
      </rPr>
      <t>?-1271(</t>
    </r>
    <r>
      <rPr>
        <sz val="12"/>
        <color theme="1"/>
        <rFont val="新細明體"/>
        <family val="1"/>
        <charset val="136"/>
      </rPr>
      <t>楊氏</t>
    </r>
    <r>
      <rPr>
        <sz val="12"/>
        <color theme="1"/>
        <rFont val="Calibri"/>
        <family val="2"/>
      </rPr>
      <t>)</t>
    </r>
  </si>
  <si>
    <r>
      <rPr>
        <sz val="12"/>
        <color theme="1"/>
        <rFont val="新細明體"/>
        <family val="1"/>
        <charset val="136"/>
      </rPr>
      <t>青石墓誌</t>
    </r>
    <r>
      <rPr>
        <sz val="12"/>
        <color theme="1"/>
        <rFont val="Calibri"/>
        <family val="2"/>
      </rPr>
      <t>(</t>
    </r>
    <r>
      <rPr>
        <sz val="12"/>
        <color theme="1"/>
        <rFont val="新細明體"/>
        <family val="1"/>
        <charset val="136"/>
      </rPr>
      <t>無題</t>
    </r>
    <r>
      <rPr>
        <sz val="12"/>
        <color theme="1"/>
        <rFont val="Calibri"/>
        <family val="2"/>
      </rPr>
      <t>)</t>
    </r>
    <r>
      <rPr>
        <sz val="12"/>
        <color theme="1"/>
        <rFont val="新細明體"/>
        <family val="1"/>
        <charset val="136"/>
      </rPr>
      <t>「神宋咸淳十年歲在甲戌十月丙午</t>
    </r>
    <r>
      <rPr>
        <sz val="12"/>
        <color theme="1"/>
        <rFont val="Calibri"/>
        <family val="2"/>
      </rPr>
      <t>...</t>
    </r>
    <r>
      <rPr>
        <sz val="12"/>
        <color theme="1"/>
        <rFont val="新細明體"/>
        <family val="1"/>
        <charset val="136"/>
      </rPr>
      <t>」</t>
    </r>
    <r>
      <rPr>
        <sz val="12"/>
        <color theme="1"/>
        <rFont val="Calibri"/>
        <family val="2"/>
      </rPr>
      <t>1</t>
    </r>
    <r>
      <rPr>
        <sz val="12"/>
        <color theme="1"/>
        <rFont val="新細明體"/>
        <family val="1"/>
        <charset val="136"/>
      </rPr>
      <t>、青石墓誌「□宋歸齊郡宜人楊氏壙誌」</t>
    </r>
    <r>
      <rPr>
        <sz val="12"/>
        <color theme="1"/>
        <rFont val="Calibri"/>
        <family val="2"/>
      </rPr>
      <t>1</t>
    </r>
  </si>
  <si>
    <r>
      <rPr>
        <sz val="12"/>
        <color theme="1"/>
        <rFont val="新細明體"/>
        <family val="1"/>
        <charset val="136"/>
      </rPr>
      <t>直徽猷閣</t>
    </r>
    <r>
      <rPr>
        <sz val="12"/>
        <color theme="1"/>
        <rFont val="Calibri"/>
        <family val="2"/>
      </rPr>
      <t>(</t>
    </r>
    <r>
      <rPr>
        <sz val="12"/>
        <color theme="1"/>
        <rFont val="新細明體"/>
        <family val="1"/>
        <charset val="136"/>
      </rPr>
      <t>史繩祖</t>
    </r>
    <r>
      <rPr>
        <sz val="12"/>
        <color theme="1"/>
        <rFont val="Calibri"/>
        <family val="2"/>
      </rPr>
      <t>)</t>
    </r>
    <r>
      <rPr>
        <sz val="12"/>
        <color theme="1"/>
        <rFont val="新細明體"/>
        <family val="1"/>
        <charset val="136"/>
      </rPr>
      <t>、宜人</t>
    </r>
    <r>
      <rPr>
        <sz val="12"/>
        <color theme="1"/>
        <rFont val="Calibri"/>
        <family val="2"/>
      </rPr>
      <t>(</t>
    </r>
    <r>
      <rPr>
        <sz val="12"/>
        <color theme="1"/>
        <rFont val="新細明體"/>
        <family val="1"/>
        <charset val="136"/>
      </rPr>
      <t>楊氏</t>
    </r>
    <r>
      <rPr>
        <sz val="12"/>
        <color theme="1"/>
        <rFont val="Calibri"/>
        <family val="2"/>
      </rPr>
      <t>)</t>
    </r>
  </si>
  <si>
    <r>
      <rPr>
        <sz val="12"/>
        <color theme="1"/>
        <rFont val="新細明體"/>
        <family val="1"/>
        <charset val="136"/>
      </rPr>
      <t>衢州市文管會，〈浙江衢州市南宋墓出土器物〉，《考古》，</t>
    </r>
    <r>
      <rPr>
        <sz val="12"/>
        <color theme="1"/>
        <rFont val="Calibri"/>
        <family val="2"/>
      </rPr>
      <t>1983</t>
    </r>
    <r>
      <rPr>
        <sz val="12"/>
        <color theme="1"/>
        <rFont val="新細明體"/>
        <family val="1"/>
        <charset val="136"/>
      </rPr>
      <t>年</t>
    </r>
    <r>
      <rPr>
        <sz val="12"/>
        <color theme="1"/>
        <rFont val="Calibri"/>
        <family val="2"/>
      </rPr>
      <t>11</t>
    </r>
    <r>
      <rPr>
        <sz val="12"/>
        <color theme="1"/>
        <rFont val="新細明體"/>
        <family val="1"/>
        <charset val="136"/>
      </rPr>
      <t>期，頁</t>
    </r>
    <r>
      <rPr>
        <sz val="12"/>
        <color theme="1"/>
        <rFont val="Calibri"/>
        <family val="2"/>
      </rPr>
      <t>1004-1011</t>
    </r>
    <r>
      <rPr>
        <sz val="12"/>
        <color theme="1"/>
        <rFont val="新細明體"/>
        <family val="1"/>
        <charset val="136"/>
      </rPr>
      <t>、</t>
    </r>
    <r>
      <rPr>
        <sz val="12"/>
        <color theme="1"/>
        <rFont val="Calibri"/>
        <family val="2"/>
      </rPr>
      <t>1018</t>
    </r>
    <r>
      <rPr>
        <sz val="12"/>
        <color theme="1"/>
        <rFont val="新細明體"/>
        <family val="1"/>
        <charset val="136"/>
      </rPr>
      <t>。</t>
    </r>
  </si>
  <si>
    <r>
      <rPr>
        <sz val="12"/>
        <color theme="1"/>
        <rFont val="新細明體"/>
        <family val="1"/>
        <charset val="136"/>
      </rPr>
      <t>浙江省溫州市郭溪鎮梅園村</t>
    </r>
    <r>
      <rPr>
        <sz val="12"/>
        <color theme="1"/>
        <rFont val="Calibri"/>
        <family val="2"/>
      </rPr>
      <t>M1</t>
    </r>
  </si>
  <si>
    <r>
      <rPr>
        <sz val="12"/>
        <color theme="1"/>
        <rFont val="新細明體"/>
        <family val="1"/>
        <charset val="136"/>
      </rPr>
      <t>葬於淳熙元年十二月中旬</t>
    </r>
  </si>
  <si>
    <t>1113-1174(62)</t>
  </si>
  <si>
    <r>
      <rPr>
        <sz val="12"/>
        <color theme="1"/>
        <rFont val="新細明體"/>
        <family val="1"/>
        <charset val="136"/>
      </rPr>
      <t>張孝愷</t>
    </r>
    <r>
      <rPr>
        <sz val="12"/>
        <color theme="1"/>
        <rFont val="Calibri"/>
        <family val="2"/>
      </rPr>
      <t>(</t>
    </r>
    <r>
      <rPr>
        <sz val="12"/>
        <color theme="1"/>
        <rFont val="新細明體"/>
        <family val="1"/>
        <charset val="136"/>
      </rPr>
      <t>夫，</t>
    </r>
    <r>
      <rPr>
        <sz val="12"/>
        <color theme="1"/>
        <rFont val="Calibri"/>
        <family val="2"/>
      </rPr>
      <t>T2509)</t>
    </r>
  </si>
  <si>
    <r>
      <rPr>
        <sz val="12"/>
        <color theme="1"/>
        <rFont val="新細明體"/>
        <family val="1"/>
        <charset val="136"/>
      </rPr>
      <t>墓誌「從叔妣趙氏夫人墓誌銘并序」</t>
    </r>
    <r>
      <rPr>
        <sz val="12"/>
        <color theme="1"/>
        <rFont val="Calibri"/>
        <family val="2"/>
      </rPr>
      <t>1</t>
    </r>
  </si>
  <si>
    <r>
      <rPr>
        <sz val="12"/>
        <color theme="1"/>
        <rFont val="新細明體"/>
        <family val="1"/>
        <charset val="136"/>
      </rPr>
      <t>夫人</t>
    </r>
    <r>
      <rPr>
        <sz val="12"/>
        <color theme="1"/>
        <rFont val="Calibri"/>
        <family val="2"/>
      </rPr>
      <t>(</t>
    </r>
    <r>
      <rPr>
        <sz val="12"/>
        <color theme="1"/>
        <rFont val="新細明體"/>
        <family val="1"/>
        <charset val="136"/>
      </rPr>
      <t>張孝愷妻</t>
    </r>
    <r>
      <rPr>
        <sz val="12"/>
        <color theme="1"/>
        <rFont val="Calibri"/>
        <family val="2"/>
      </rPr>
      <t>)</t>
    </r>
  </si>
  <si>
    <r>
      <rPr>
        <sz val="12"/>
        <color theme="1"/>
        <rFont val="新細明體"/>
        <family val="1"/>
        <charset val="136"/>
      </rPr>
      <t>浙江省溫州市郭溪鎮梅園村</t>
    </r>
    <r>
      <rPr>
        <sz val="12"/>
        <color theme="1"/>
        <rFont val="Calibri"/>
        <family val="2"/>
      </rPr>
      <t>M3</t>
    </r>
  </si>
  <si>
    <r>
      <rPr>
        <sz val="12"/>
        <color theme="1"/>
        <rFont val="新細明體"/>
        <family val="1"/>
        <charset val="136"/>
      </rPr>
      <t>葬於紹興三年正月丙午</t>
    </r>
  </si>
  <si>
    <r>
      <rPr>
        <sz val="12"/>
        <color theme="1"/>
        <rFont val="新細明體"/>
        <family val="1"/>
        <charset val="136"/>
      </rPr>
      <t>張煇</t>
    </r>
  </si>
  <si>
    <t>1078-1132(55)</t>
  </si>
  <si>
    <r>
      <rPr>
        <sz val="12"/>
        <color theme="1"/>
        <rFont val="新細明體"/>
        <family val="1"/>
        <charset val="136"/>
      </rPr>
      <t>張孝愷</t>
    </r>
    <r>
      <rPr>
        <sz val="12"/>
        <color theme="1"/>
        <rFont val="Calibri"/>
        <family val="2"/>
      </rPr>
      <t>(</t>
    </r>
    <r>
      <rPr>
        <sz val="12"/>
        <color theme="1"/>
        <rFont val="新細明體"/>
        <family val="1"/>
        <charset val="136"/>
      </rPr>
      <t>季子，</t>
    </r>
    <r>
      <rPr>
        <sz val="12"/>
        <color theme="1"/>
        <rFont val="Calibri"/>
        <family val="2"/>
      </rPr>
      <t>T2509)</t>
    </r>
    <r>
      <rPr>
        <sz val="12"/>
        <color theme="1"/>
        <rFont val="新細明體"/>
        <family val="1"/>
        <charset val="136"/>
      </rPr>
      <t>、曹氏</t>
    </r>
    <r>
      <rPr>
        <sz val="12"/>
        <color theme="1"/>
        <rFont val="Calibri"/>
        <family val="2"/>
      </rPr>
      <t>(</t>
    </r>
    <r>
      <rPr>
        <sz val="12"/>
        <color theme="1"/>
        <rFont val="新細明體"/>
        <family val="1"/>
        <charset val="136"/>
      </rPr>
      <t>妻，</t>
    </r>
    <r>
      <rPr>
        <sz val="12"/>
        <color theme="1"/>
        <rFont val="Calibri"/>
        <family val="2"/>
      </rPr>
      <t>T2508)</t>
    </r>
    <r>
      <rPr>
        <sz val="12"/>
        <color theme="1"/>
        <rFont val="新細明體"/>
        <family val="1"/>
        <charset val="136"/>
      </rPr>
      <t>、趙氏</t>
    </r>
    <r>
      <rPr>
        <sz val="12"/>
        <color theme="1"/>
        <rFont val="Calibri"/>
        <family val="2"/>
      </rPr>
      <t>(</t>
    </r>
    <r>
      <rPr>
        <sz val="12"/>
        <color theme="1"/>
        <rFont val="新細明體"/>
        <family val="1"/>
        <charset val="136"/>
      </rPr>
      <t>妻，</t>
    </r>
    <r>
      <rPr>
        <sz val="12"/>
        <color theme="1"/>
        <rFont val="Calibri"/>
        <family val="2"/>
      </rPr>
      <t>T2506)</t>
    </r>
  </si>
  <si>
    <r>
      <rPr>
        <sz val="12"/>
        <color theme="1"/>
        <rFont val="新細明體"/>
        <family val="1"/>
        <charset val="136"/>
      </rPr>
      <t>墓誌「宋故國子小學錄張公墓誌銘」</t>
    </r>
    <r>
      <rPr>
        <sz val="12"/>
        <color theme="1"/>
        <rFont val="Calibri"/>
        <family val="2"/>
      </rPr>
      <t>1(</t>
    </r>
    <r>
      <rPr>
        <sz val="12"/>
        <color theme="1"/>
        <rFont val="新細明體"/>
        <family val="1"/>
        <charset val="136"/>
      </rPr>
      <t>含誌蓋</t>
    </r>
    <r>
      <rPr>
        <sz val="12"/>
        <color theme="1"/>
        <rFont val="Calibri"/>
        <family val="2"/>
      </rPr>
      <t>)</t>
    </r>
  </si>
  <si>
    <r>
      <rPr>
        <sz val="12"/>
        <color theme="1"/>
        <rFont val="新細明體"/>
        <family val="1"/>
        <charset val="136"/>
      </rPr>
      <t>國子小學錄</t>
    </r>
  </si>
  <si>
    <r>
      <rPr>
        <sz val="12"/>
        <color theme="1"/>
        <rFont val="新細明體"/>
        <family val="1"/>
        <charset val="136"/>
      </rPr>
      <t>浙江省溫州市郭溪鎮梅園村</t>
    </r>
    <r>
      <rPr>
        <sz val="12"/>
        <color theme="1"/>
        <rFont val="Calibri"/>
        <family val="2"/>
      </rPr>
      <t>M4</t>
    </r>
  </si>
  <si>
    <r>
      <rPr>
        <sz val="12"/>
        <color theme="1"/>
        <rFont val="新細明體"/>
        <family val="1"/>
        <charset val="136"/>
      </rPr>
      <t>葬於紹興二十二年十一月丙申</t>
    </r>
  </si>
  <si>
    <r>
      <rPr>
        <sz val="12"/>
        <color theme="1"/>
        <rFont val="新細明體"/>
        <family val="1"/>
        <charset val="136"/>
      </rPr>
      <t>曹氏</t>
    </r>
  </si>
  <si>
    <t>1074-1150(77)</t>
  </si>
  <si>
    <r>
      <rPr>
        <sz val="12"/>
        <color theme="1"/>
        <rFont val="新細明體"/>
        <family val="1"/>
        <charset val="136"/>
      </rPr>
      <t>墓誌「曹氏夫人墓」</t>
    </r>
    <r>
      <rPr>
        <sz val="12"/>
        <color theme="1"/>
        <rFont val="Calibri"/>
        <family val="2"/>
      </rPr>
      <t>1</t>
    </r>
  </si>
  <si>
    <r>
      <rPr>
        <sz val="12"/>
        <color theme="1"/>
        <rFont val="新細明體"/>
        <family val="1"/>
        <charset val="136"/>
      </rPr>
      <t>夫人</t>
    </r>
    <r>
      <rPr>
        <sz val="12"/>
        <color theme="1"/>
        <rFont val="Calibri"/>
        <family val="2"/>
      </rPr>
      <t>(</t>
    </r>
    <r>
      <rPr>
        <sz val="12"/>
        <color theme="1"/>
        <rFont val="新細明體"/>
        <family val="1"/>
        <charset val="136"/>
      </rPr>
      <t>張煇妻</t>
    </r>
    <r>
      <rPr>
        <sz val="12"/>
        <color theme="1"/>
        <rFont val="Calibri"/>
        <family val="2"/>
      </rPr>
      <t>)</t>
    </r>
  </si>
  <si>
    <r>
      <rPr>
        <sz val="12"/>
        <color theme="1"/>
        <rFont val="新細明體"/>
        <family val="1"/>
        <charset val="136"/>
      </rPr>
      <t>浙江省溫州市郭溪鎮梅園村</t>
    </r>
    <r>
      <rPr>
        <sz val="12"/>
        <color theme="1"/>
        <rFont val="Calibri"/>
        <family val="2"/>
      </rPr>
      <t>M5</t>
    </r>
  </si>
  <si>
    <r>
      <rPr>
        <sz val="12"/>
        <color theme="1"/>
        <rFont val="新細明體"/>
        <family val="1"/>
        <charset val="136"/>
      </rPr>
      <t>葬於乾道三年正月己酉後九十七日</t>
    </r>
  </si>
  <si>
    <r>
      <rPr>
        <sz val="12"/>
        <color theme="1"/>
        <rFont val="新細明體"/>
        <family val="1"/>
        <charset val="136"/>
      </rPr>
      <t>張孝愷</t>
    </r>
  </si>
  <si>
    <t>1110-1167(58)</t>
  </si>
  <si>
    <r>
      <rPr>
        <sz val="12"/>
        <color theme="1"/>
        <rFont val="新細明體"/>
        <family val="1"/>
        <charset val="136"/>
      </rPr>
      <t>張煇</t>
    </r>
    <r>
      <rPr>
        <sz val="12"/>
        <color theme="1"/>
        <rFont val="Calibri"/>
        <family val="2"/>
      </rPr>
      <t>(</t>
    </r>
    <r>
      <rPr>
        <sz val="12"/>
        <color theme="1"/>
        <rFont val="新細明體"/>
        <family val="1"/>
        <charset val="136"/>
      </rPr>
      <t>父，</t>
    </r>
    <r>
      <rPr>
        <sz val="12"/>
        <color theme="1"/>
        <rFont val="Calibri"/>
        <family val="2"/>
      </rPr>
      <t>T2507)</t>
    </r>
    <r>
      <rPr>
        <sz val="12"/>
        <color theme="1"/>
        <rFont val="新細明體"/>
        <family val="1"/>
        <charset val="136"/>
      </rPr>
      <t>、趙氏</t>
    </r>
    <r>
      <rPr>
        <sz val="12"/>
        <color theme="1"/>
        <rFont val="Calibri"/>
        <family val="2"/>
      </rPr>
      <t>(</t>
    </r>
    <r>
      <rPr>
        <sz val="12"/>
        <color theme="1"/>
        <rFont val="新細明體"/>
        <family val="1"/>
        <charset val="136"/>
      </rPr>
      <t>妻，</t>
    </r>
    <r>
      <rPr>
        <sz val="12"/>
        <color theme="1"/>
        <rFont val="Calibri"/>
        <family val="2"/>
      </rPr>
      <t>T2505)</t>
    </r>
  </si>
  <si>
    <r>
      <rPr>
        <sz val="12"/>
        <color theme="1"/>
        <rFont val="新細明體"/>
        <family val="1"/>
        <charset val="136"/>
      </rPr>
      <t>墓誌</t>
    </r>
    <r>
      <rPr>
        <sz val="12"/>
        <color theme="1"/>
        <rFont val="Calibri"/>
        <family val="2"/>
      </rPr>
      <t>(</t>
    </r>
    <r>
      <rPr>
        <sz val="12"/>
        <color theme="1"/>
        <rFont val="新細明體"/>
        <family val="1"/>
        <charset val="136"/>
      </rPr>
      <t>無題</t>
    </r>
    <r>
      <rPr>
        <sz val="12"/>
        <color theme="1"/>
        <rFont val="Calibri"/>
        <family val="2"/>
      </rPr>
      <t>)1</t>
    </r>
  </si>
  <si>
    <r>
      <rPr>
        <sz val="12"/>
        <color theme="1"/>
        <rFont val="新細明體"/>
        <family val="1"/>
        <charset val="136"/>
      </rPr>
      <t>海鹽簿攝華亭宰授尚書禮兵部架閣主管官</t>
    </r>
  </si>
  <si>
    <r>
      <rPr>
        <sz val="12"/>
        <color theme="1"/>
        <rFont val="新細明體"/>
        <family val="1"/>
        <charset val="136"/>
      </rPr>
      <t>浙江省溫州市景山公園壁球館</t>
    </r>
  </si>
  <si>
    <r>
      <rPr>
        <sz val="12"/>
        <color theme="1"/>
        <rFont val="新細明體"/>
        <family val="1"/>
        <charset val="136"/>
      </rPr>
      <t>葬於紹興已卯十二月二十三日癸酉</t>
    </r>
  </si>
  <si>
    <r>
      <rPr>
        <sz val="12"/>
        <color theme="1"/>
        <rFont val="新細明體"/>
        <family val="1"/>
        <charset val="136"/>
      </rPr>
      <t>趙叔儀</t>
    </r>
    <r>
      <rPr>
        <sz val="12"/>
        <color theme="1"/>
        <rFont val="Calibri"/>
        <family val="2"/>
      </rPr>
      <t>(</t>
    </r>
    <r>
      <rPr>
        <sz val="12"/>
        <color theme="1"/>
        <rFont val="新細明體"/>
        <family val="1"/>
        <charset val="136"/>
      </rPr>
      <t>東</t>
    </r>
    <r>
      <rPr>
        <sz val="12"/>
        <color theme="1"/>
        <rFont val="Calibri"/>
        <family val="2"/>
      </rPr>
      <t>)</t>
    </r>
    <r>
      <rPr>
        <sz val="12"/>
        <color theme="1"/>
        <rFont val="新細明體"/>
        <family val="1"/>
        <charset val="136"/>
      </rPr>
      <t>、仇氏</t>
    </r>
    <r>
      <rPr>
        <sz val="12"/>
        <color theme="1"/>
        <rFont val="Calibri"/>
        <family val="2"/>
      </rPr>
      <t>(</t>
    </r>
    <r>
      <rPr>
        <sz val="12"/>
        <color theme="1"/>
        <rFont val="新細明體"/>
        <family val="1"/>
        <charset val="136"/>
      </rPr>
      <t>西</t>
    </r>
    <r>
      <rPr>
        <sz val="12"/>
        <color theme="1"/>
        <rFont val="Calibri"/>
        <family val="2"/>
      </rPr>
      <t>)</t>
    </r>
  </si>
  <si>
    <r>
      <t>1093-1159(67)</t>
    </r>
    <r>
      <rPr>
        <sz val="12"/>
        <color theme="1"/>
        <rFont val="新細明體"/>
        <family val="1"/>
        <charset val="136"/>
      </rPr>
      <t>、</t>
    </r>
    <r>
      <rPr>
        <sz val="12"/>
        <color theme="1"/>
        <rFont val="Calibri"/>
        <family val="2"/>
      </rPr>
      <t>1092-1147(56)</t>
    </r>
  </si>
  <si>
    <r>
      <rPr>
        <sz val="12"/>
        <color theme="1"/>
        <rFont val="新細明體"/>
        <family val="1"/>
        <charset val="136"/>
      </rPr>
      <t>墓誌</t>
    </r>
    <r>
      <rPr>
        <sz val="12"/>
        <color theme="1"/>
        <rFont val="Calibri"/>
        <family val="2"/>
      </rPr>
      <t>2(</t>
    </r>
    <r>
      <rPr>
        <sz val="12"/>
        <color theme="1"/>
        <rFont val="新細明體"/>
        <family val="1"/>
        <charset val="136"/>
      </rPr>
      <t>東、西室各</t>
    </r>
    <r>
      <rPr>
        <sz val="12"/>
        <color theme="1"/>
        <rFont val="Calibri"/>
        <family val="2"/>
      </rPr>
      <t>1</t>
    </r>
    <r>
      <rPr>
        <sz val="12"/>
        <color theme="1"/>
        <rFont val="新細明體"/>
        <family val="1"/>
        <charset val="136"/>
      </rPr>
      <t>，皆無題</t>
    </r>
    <r>
      <rPr>
        <sz val="12"/>
        <color theme="1"/>
        <rFont val="Calibri"/>
        <family val="2"/>
      </rPr>
      <t>)</t>
    </r>
  </si>
  <si>
    <r>
      <rPr>
        <sz val="12"/>
        <color theme="1"/>
        <rFont val="新細明體"/>
        <family val="1"/>
        <charset val="136"/>
      </rPr>
      <t>宗室武翼大夫、孺人</t>
    </r>
  </si>
  <si>
    <r>
      <rPr>
        <sz val="12"/>
        <color theme="1"/>
        <rFont val="新細明體"/>
        <family val="1"/>
        <charset val="136"/>
      </rPr>
      <t>溫州市文物保護考古所，〈浙江溫州南宋趙叔儀夫婦墓的發掘〉，《東南文化》，</t>
    </r>
    <r>
      <rPr>
        <sz val="12"/>
        <color theme="1"/>
        <rFont val="Calibri"/>
        <family val="2"/>
      </rPr>
      <t>2006</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48-53</t>
    </r>
    <r>
      <rPr>
        <sz val="12"/>
        <color theme="1"/>
        <rFont val="新細明體"/>
        <family val="1"/>
        <charset val="136"/>
      </rPr>
      <t>。</t>
    </r>
  </si>
  <si>
    <r>
      <rPr>
        <sz val="12"/>
        <color theme="1"/>
        <rFont val="新細明體"/>
        <family val="1"/>
        <charset val="136"/>
      </rPr>
      <t>江蘇省南京市雨花台區雨花南路西段公交公司基建工地</t>
    </r>
    <r>
      <rPr>
        <sz val="12"/>
        <color theme="1"/>
        <rFont val="Calibri"/>
        <family val="2"/>
      </rPr>
      <t>96YCM16</t>
    </r>
  </si>
  <si>
    <r>
      <rPr>
        <sz val="12"/>
        <color theme="1"/>
        <rFont val="新細明體"/>
        <family val="1"/>
        <charset val="136"/>
      </rPr>
      <t>卒於紹興十五年九月二十日</t>
    </r>
  </si>
  <si>
    <r>
      <rPr>
        <sz val="12"/>
        <color theme="1"/>
        <rFont val="新細明體"/>
        <family val="1"/>
        <charset val="136"/>
      </rPr>
      <t>婁元</t>
    </r>
  </si>
  <si>
    <t>1092-1145(54)</t>
  </si>
  <si>
    <r>
      <rPr>
        <sz val="12"/>
        <color theme="1"/>
        <rFont val="新細明體"/>
        <family val="1"/>
        <charset val="136"/>
      </rPr>
      <t>磚墓誌「宋故武義婁公墓誌」</t>
    </r>
    <r>
      <rPr>
        <sz val="12"/>
        <color theme="1"/>
        <rFont val="Calibri"/>
        <family val="2"/>
      </rPr>
      <t>1</t>
    </r>
  </si>
  <si>
    <r>
      <rPr>
        <sz val="12"/>
        <color theme="1"/>
        <rFont val="新細明體"/>
        <family val="1"/>
        <charset val="136"/>
      </rPr>
      <t>武義大夫</t>
    </r>
  </si>
  <si>
    <r>
      <rPr>
        <sz val="12"/>
        <color theme="1"/>
        <rFont val="新細明體"/>
        <family val="1"/>
        <charset val="136"/>
      </rPr>
      <t>南京市博物館、南京市雨花區文管會，〈南京南郊宋墓〉，《文物》，</t>
    </r>
    <r>
      <rPr>
        <sz val="12"/>
        <color theme="1"/>
        <rFont val="Calibri"/>
        <family val="2"/>
      </rPr>
      <t>2001</t>
    </r>
    <r>
      <rPr>
        <sz val="12"/>
        <color theme="1"/>
        <rFont val="新細明體"/>
        <family val="1"/>
        <charset val="136"/>
      </rPr>
      <t>年</t>
    </r>
    <r>
      <rPr>
        <sz val="12"/>
        <color theme="1"/>
        <rFont val="Calibri"/>
        <family val="2"/>
      </rPr>
      <t>8</t>
    </r>
    <r>
      <rPr>
        <sz val="12"/>
        <color theme="1"/>
        <rFont val="新細明體"/>
        <family val="1"/>
        <charset val="136"/>
      </rPr>
      <t>期，頁</t>
    </r>
    <r>
      <rPr>
        <sz val="12"/>
        <color theme="1"/>
        <rFont val="Calibri"/>
        <family val="2"/>
      </rPr>
      <t>31-38</t>
    </r>
    <r>
      <rPr>
        <sz val="12"/>
        <color theme="1"/>
        <rFont val="新細明體"/>
        <family val="1"/>
        <charset val="136"/>
      </rPr>
      <t>。</t>
    </r>
  </si>
  <si>
    <r>
      <rPr>
        <sz val="12"/>
        <color theme="1"/>
        <rFont val="新細明體"/>
        <family val="1"/>
        <charset val="136"/>
      </rPr>
      <t>浙江省杭州鋼鐵廠工會水庫</t>
    </r>
    <r>
      <rPr>
        <sz val="12"/>
        <color theme="1"/>
        <rFont val="Calibri"/>
        <family val="2"/>
      </rPr>
      <t>?</t>
    </r>
  </si>
  <si>
    <r>
      <rPr>
        <sz val="12"/>
        <color theme="1"/>
        <rFont val="新細明體"/>
        <family val="1"/>
        <charset val="136"/>
      </rPr>
      <t>南宋初期</t>
    </r>
  </si>
  <si>
    <r>
      <rPr>
        <sz val="12"/>
        <color theme="1"/>
        <rFont val="新細明體"/>
        <family val="1"/>
        <charset val="136"/>
      </rPr>
      <t>墓誌</t>
    </r>
    <r>
      <rPr>
        <sz val="12"/>
        <color theme="1"/>
        <rFont val="Calibri"/>
        <family val="2"/>
      </rPr>
      <t>1(</t>
    </r>
    <r>
      <rPr>
        <sz val="12"/>
        <color theme="1"/>
        <rFont val="新細明體"/>
        <family val="1"/>
        <charset val="136"/>
      </rPr>
      <t>北</t>
    </r>
    <r>
      <rPr>
        <sz val="12"/>
        <color theme="1"/>
        <rFont val="Calibri"/>
        <family val="2"/>
      </rPr>
      <t>)(</t>
    </r>
    <r>
      <rPr>
        <sz val="12"/>
        <color theme="1"/>
        <rFont val="新細明體"/>
        <family val="1"/>
        <charset val="136"/>
      </rPr>
      <t>文字漫漶</t>
    </r>
    <r>
      <rPr>
        <sz val="12"/>
        <color theme="1"/>
        <rFont val="Calibri"/>
        <family val="2"/>
      </rPr>
      <t>)</t>
    </r>
  </si>
  <si>
    <r>
      <rPr>
        <sz val="12"/>
        <color theme="1"/>
        <rFont val="新細明體"/>
        <family val="1"/>
        <charset val="136"/>
      </rPr>
      <t>建寧節度使</t>
    </r>
    <r>
      <rPr>
        <sz val="12"/>
        <color theme="1"/>
        <rFont val="Calibri"/>
        <family val="2"/>
      </rPr>
      <t>?(</t>
    </r>
    <r>
      <rPr>
        <sz val="12"/>
        <color theme="1"/>
        <rFont val="新細明體"/>
        <family val="1"/>
        <charset val="136"/>
      </rPr>
      <t>男</t>
    </r>
    <r>
      <rPr>
        <sz val="12"/>
        <color theme="1"/>
        <rFont val="Calibri"/>
        <family val="2"/>
      </rPr>
      <t>)</t>
    </r>
  </si>
  <si>
    <r>
      <rPr>
        <sz val="12"/>
        <color theme="1"/>
        <rFont val="新細明體"/>
        <family val="1"/>
        <charset val="136"/>
      </rPr>
      <t>浙江省文物管理委員會，〈浙江省杭州鋼鐵廠宋墓概況〉，《浙江省文物考古研究所學刊》，</t>
    </r>
    <r>
      <rPr>
        <sz val="12"/>
        <color theme="1"/>
        <rFont val="Calibri"/>
        <family val="2"/>
      </rPr>
      <t>7</t>
    </r>
    <r>
      <rPr>
        <sz val="12"/>
        <color theme="1"/>
        <rFont val="新細明體"/>
        <family val="1"/>
        <charset val="136"/>
      </rPr>
      <t>，</t>
    </r>
    <r>
      <rPr>
        <sz val="12"/>
        <color theme="1"/>
        <rFont val="Calibri"/>
        <family val="2"/>
      </rPr>
      <t>2005</t>
    </r>
    <r>
      <rPr>
        <sz val="12"/>
        <color theme="1"/>
        <rFont val="新細明體"/>
        <family val="1"/>
        <charset val="136"/>
      </rPr>
      <t>年，頁</t>
    </r>
    <r>
      <rPr>
        <sz val="12"/>
        <color theme="1"/>
        <rFont val="Calibri"/>
        <family val="2"/>
      </rPr>
      <t>467-473</t>
    </r>
    <r>
      <rPr>
        <sz val="12"/>
        <color theme="1"/>
        <rFont val="新細明體"/>
        <family val="1"/>
        <charset val="136"/>
      </rPr>
      <t>。</t>
    </r>
  </si>
  <si>
    <r>
      <rPr>
        <sz val="12"/>
        <color theme="1"/>
        <rFont val="新細明體"/>
        <family val="1"/>
        <charset val="136"/>
      </rPr>
      <t>浙江省溫嶺市新河鎮河頭梁村南部</t>
    </r>
    <r>
      <rPr>
        <sz val="12"/>
        <color theme="1"/>
        <rFont val="Calibri"/>
        <family val="2"/>
      </rPr>
      <t>M1</t>
    </r>
  </si>
  <si>
    <r>
      <rPr>
        <sz val="12"/>
        <color theme="1"/>
        <rFont val="新細明體"/>
        <family val="1"/>
        <charset val="136"/>
      </rPr>
      <t>葬於嘉熙四年</t>
    </r>
  </si>
  <si>
    <r>
      <rPr>
        <sz val="12"/>
        <color theme="1"/>
        <rFont val="新細明體"/>
        <family val="1"/>
        <charset val="136"/>
      </rPr>
      <t>戴溫</t>
    </r>
    <r>
      <rPr>
        <sz val="12"/>
        <color theme="1"/>
        <rFont val="Calibri"/>
        <family val="2"/>
      </rPr>
      <t>(B)</t>
    </r>
    <r>
      <rPr>
        <sz val="12"/>
        <color theme="1"/>
        <rFont val="新細明體"/>
        <family val="1"/>
        <charset val="136"/>
      </rPr>
      <t>、車氏</t>
    </r>
    <r>
      <rPr>
        <sz val="12"/>
        <color theme="1"/>
        <rFont val="Calibri"/>
        <family val="2"/>
      </rPr>
      <t>(A)</t>
    </r>
  </si>
  <si>
    <r>
      <t>1167-1214(</t>
    </r>
    <r>
      <rPr>
        <sz val="12"/>
        <color theme="1"/>
        <rFont val="新細明體"/>
        <family val="1"/>
        <charset val="136"/>
      </rPr>
      <t>戴溫</t>
    </r>
    <r>
      <rPr>
        <sz val="12"/>
        <color theme="1"/>
        <rFont val="Calibri"/>
        <family val="2"/>
      </rPr>
      <t>)</t>
    </r>
    <r>
      <rPr>
        <sz val="12"/>
        <color theme="1"/>
        <rFont val="新細明體"/>
        <family val="1"/>
        <charset val="136"/>
      </rPr>
      <t>、</t>
    </r>
    <r>
      <rPr>
        <sz val="12"/>
        <color theme="1"/>
        <rFont val="Calibri"/>
        <family val="2"/>
      </rPr>
      <t>1170-1240(71)(</t>
    </r>
    <r>
      <rPr>
        <sz val="12"/>
        <color theme="1"/>
        <rFont val="新細明體"/>
        <family val="1"/>
        <charset val="136"/>
      </rPr>
      <t>車氏</t>
    </r>
    <r>
      <rPr>
        <sz val="12"/>
        <color theme="1"/>
        <rFont val="Calibri"/>
        <family val="2"/>
      </rPr>
      <t>)</t>
    </r>
  </si>
  <si>
    <r>
      <rPr>
        <sz val="12"/>
        <color theme="1"/>
        <rFont val="新細明體"/>
        <family val="1"/>
        <charset val="136"/>
      </rPr>
      <t>戴忱</t>
    </r>
    <r>
      <rPr>
        <sz val="12"/>
        <color theme="1"/>
        <rFont val="Calibri"/>
        <family val="2"/>
      </rPr>
      <t>(</t>
    </r>
    <r>
      <rPr>
        <sz val="12"/>
        <color theme="1"/>
        <rFont val="新細明體"/>
        <family val="1"/>
        <charset val="136"/>
      </rPr>
      <t>父，</t>
    </r>
    <r>
      <rPr>
        <sz val="12"/>
        <color theme="1"/>
        <rFont val="Calibri"/>
        <family val="2"/>
      </rPr>
      <t>T2537)</t>
    </r>
  </si>
  <si>
    <r>
      <rPr>
        <sz val="12"/>
        <color theme="1"/>
        <rFont val="新細明體"/>
        <family val="1"/>
        <charset val="136"/>
      </rPr>
      <t>墓誌「宋故府君戴氏幽堂記」</t>
    </r>
    <r>
      <rPr>
        <sz val="12"/>
        <color theme="1"/>
        <rFont val="Calibri"/>
        <family val="2"/>
      </rPr>
      <t>1</t>
    </r>
    <r>
      <rPr>
        <sz val="12"/>
        <color theme="1"/>
        <rFont val="新細明體"/>
        <family val="1"/>
        <charset val="136"/>
      </rPr>
      <t>、車氏墓誌</t>
    </r>
    <r>
      <rPr>
        <sz val="12"/>
        <color theme="1"/>
        <rFont val="Calibri"/>
        <family val="2"/>
      </rPr>
      <t>1(</t>
    </r>
    <r>
      <rPr>
        <sz val="12"/>
        <color theme="1"/>
        <rFont val="新細明體"/>
        <family val="1"/>
        <charset val="136"/>
      </rPr>
      <t>無題</t>
    </r>
    <r>
      <rPr>
        <sz val="12"/>
        <color theme="1"/>
        <rFont val="Calibri"/>
        <family val="2"/>
      </rPr>
      <t>)</t>
    </r>
  </si>
  <si>
    <r>
      <rPr>
        <sz val="12"/>
        <color theme="1"/>
        <rFont val="新細明體"/>
        <family val="1"/>
        <charset val="136"/>
      </rPr>
      <t>府君、孺人</t>
    </r>
  </si>
  <si>
    <r>
      <t>youtangji</t>
    </r>
    <r>
      <rPr>
        <sz val="12"/>
        <color theme="1"/>
        <rFont val="新細明體"/>
        <family val="1"/>
        <charset val="136"/>
      </rPr>
      <t>幽堂記</t>
    </r>
  </si>
  <si>
    <r>
      <rPr>
        <sz val="12"/>
        <color theme="1"/>
        <rFont val="新細明體"/>
        <family val="1"/>
        <charset val="136"/>
      </rPr>
      <t>張淑凝，〈溫嶺河頭梁宋代戴氏家族墓清理報告〉，《東方博物》，</t>
    </r>
    <r>
      <rPr>
        <sz val="12"/>
        <color theme="1"/>
        <rFont val="Calibri"/>
        <family val="2"/>
      </rPr>
      <t>43</t>
    </r>
    <r>
      <rPr>
        <sz val="12"/>
        <color theme="1"/>
        <rFont val="新細明體"/>
        <family val="1"/>
        <charset val="136"/>
      </rPr>
      <t>，</t>
    </r>
    <r>
      <rPr>
        <sz val="12"/>
        <color theme="1"/>
        <rFont val="Calibri"/>
        <family val="2"/>
      </rPr>
      <t>2012</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41-50</t>
    </r>
    <r>
      <rPr>
        <sz val="12"/>
        <color theme="1"/>
        <rFont val="新細明體"/>
        <family val="1"/>
        <charset val="136"/>
      </rPr>
      <t>。</t>
    </r>
  </si>
  <si>
    <r>
      <rPr>
        <sz val="12"/>
        <color theme="1"/>
        <rFont val="新細明體"/>
        <family val="1"/>
        <charset val="136"/>
      </rPr>
      <t>浙江省溫嶺市新河鎮河頭梁村南部</t>
    </r>
    <r>
      <rPr>
        <sz val="12"/>
        <color theme="1"/>
        <rFont val="Calibri"/>
        <family val="2"/>
      </rPr>
      <t>M2</t>
    </r>
  </si>
  <si>
    <r>
      <rPr>
        <sz val="12"/>
        <color theme="1"/>
        <rFont val="新細明體"/>
        <family val="1"/>
        <charset val="136"/>
      </rPr>
      <t>葬於嘉泰四年十二月壬寅</t>
    </r>
  </si>
  <si>
    <r>
      <rPr>
        <sz val="12"/>
        <color theme="1"/>
        <rFont val="新細明體"/>
        <family val="1"/>
        <charset val="136"/>
      </rPr>
      <t>戴忱</t>
    </r>
    <r>
      <rPr>
        <sz val="12"/>
        <color theme="1"/>
        <rFont val="Calibri"/>
        <family val="2"/>
      </rPr>
      <t>(B)</t>
    </r>
    <r>
      <rPr>
        <sz val="12"/>
        <color theme="1"/>
        <rFont val="新細明體"/>
        <family val="1"/>
        <charset val="136"/>
      </rPr>
      <t>、林氏</t>
    </r>
    <r>
      <rPr>
        <sz val="12"/>
        <color theme="1"/>
        <rFont val="Calibri"/>
        <family val="2"/>
      </rPr>
      <t>(A)</t>
    </r>
  </si>
  <si>
    <r>
      <t>1138-1186(</t>
    </r>
    <r>
      <rPr>
        <sz val="12"/>
        <color theme="1"/>
        <rFont val="新細明體"/>
        <family val="1"/>
        <charset val="136"/>
      </rPr>
      <t>戴忱</t>
    </r>
    <r>
      <rPr>
        <sz val="12"/>
        <color theme="1"/>
        <rFont val="Calibri"/>
        <family val="2"/>
      </rPr>
      <t>)</t>
    </r>
    <r>
      <rPr>
        <sz val="12"/>
        <color theme="1"/>
        <rFont val="新細明體"/>
        <family val="1"/>
        <charset val="136"/>
      </rPr>
      <t>、</t>
    </r>
    <r>
      <rPr>
        <sz val="12"/>
        <color theme="1"/>
        <rFont val="Calibri"/>
        <family val="2"/>
      </rPr>
      <t>1134-1202(</t>
    </r>
    <r>
      <rPr>
        <sz val="12"/>
        <color theme="1"/>
        <rFont val="新細明體"/>
        <family val="1"/>
        <charset val="136"/>
      </rPr>
      <t>林氏</t>
    </r>
    <r>
      <rPr>
        <sz val="12"/>
        <color theme="1"/>
        <rFont val="Calibri"/>
        <family val="2"/>
      </rPr>
      <t>)</t>
    </r>
  </si>
  <si>
    <r>
      <rPr>
        <sz val="12"/>
        <color theme="1"/>
        <rFont val="新細明體"/>
        <family val="1"/>
        <charset val="136"/>
      </rPr>
      <t>戴勳</t>
    </r>
    <r>
      <rPr>
        <sz val="12"/>
        <color theme="1"/>
        <rFont val="Calibri"/>
        <family val="2"/>
      </rPr>
      <t>(</t>
    </r>
    <r>
      <rPr>
        <sz val="12"/>
        <color theme="1"/>
        <rFont val="新細明體"/>
        <family val="1"/>
        <charset val="136"/>
      </rPr>
      <t>二子，</t>
    </r>
    <r>
      <rPr>
        <sz val="12"/>
        <color theme="1"/>
        <rFont val="Calibri"/>
        <family val="2"/>
      </rPr>
      <t>T2538)</t>
    </r>
    <r>
      <rPr>
        <sz val="12"/>
        <color theme="1"/>
        <rFont val="新細明體"/>
        <family val="1"/>
        <charset val="136"/>
      </rPr>
      <t>、戴溫</t>
    </r>
    <r>
      <rPr>
        <sz val="12"/>
        <color theme="1"/>
        <rFont val="Calibri"/>
        <family val="2"/>
      </rPr>
      <t>(</t>
    </r>
    <r>
      <rPr>
        <sz val="12"/>
        <color theme="1"/>
        <rFont val="新細明體"/>
        <family val="1"/>
        <charset val="136"/>
      </rPr>
      <t>三子，</t>
    </r>
    <r>
      <rPr>
        <sz val="12"/>
        <color theme="1"/>
        <rFont val="Calibri"/>
        <family val="2"/>
      </rPr>
      <t>T2536)</t>
    </r>
  </si>
  <si>
    <r>
      <rPr>
        <sz val="12"/>
        <color theme="1"/>
        <rFont val="新細明體"/>
        <family val="1"/>
        <charset val="136"/>
      </rPr>
      <t>墓誌</t>
    </r>
    <r>
      <rPr>
        <sz val="12"/>
        <color theme="1"/>
        <rFont val="Calibri"/>
        <family val="2"/>
      </rPr>
      <t>2(A</t>
    </r>
    <r>
      <rPr>
        <sz val="12"/>
        <color theme="1"/>
        <rFont val="新細明體"/>
        <family val="1"/>
        <charset val="136"/>
      </rPr>
      <t>、</t>
    </r>
    <r>
      <rPr>
        <sz val="12"/>
        <color theme="1"/>
        <rFont val="Calibri"/>
        <family val="2"/>
      </rPr>
      <t>B</t>
    </r>
    <r>
      <rPr>
        <sz val="12"/>
        <color theme="1"/>
        <rFont val="新細明體"/>
        <family val="1"/>
        <charset val="136"/>
      </rPr>
      <t>室各</t>
    </r>
    <r>
      <rPr>
        <sz val="12"/>
        <color theme="1"/>
        <rFont val="Calibri"/>
        <family val="2"/>
      </rPr>
      <t>1</t>
    </r>
    <r>
      <rPr>
        <sz val="12"/>
        <color theme="1"/>
        <rFont val="新細明體"/>
        <family val="1"/>
        <charset val="136"/>
      </rPr>
      <t>，皆無題</t>
    </r>
    <r>
      <rPr>
        <sz val="12"/>
        <color theme="1"/>
        <rFont val="Calibri"/>
        <family val="2"/>
      </rPr>
      <t>)</t>
    </r>
  </si>
  <si>
    <r>
      <rPr>
        <sz val="12"/>
        <color theme="1"/>
        <rFont val="新細明體"/>
        <family val="1"/>
        <charset val="136"/>
      </rPr>
      <t>浙江省溫嶺市新河鎮河頭梁村南部</t>
    </r>
    <r>
      <rPr>
        <sz val="12"/>
        <color theme="1"/>
        <rFont val="Calibri"/>
        <family val="2"/>
      </rPr>
      <t>M3</t>
    </r>
  </si>
  <si>
    <r>
      <rPr>
        <sz val="12"/>
        <color theme="1"/>
        <rFont val="新細明體"/>
        <family val="1"/>
        <charset val="136"/>
      </rPr>
      <t>葬於端平三年臘月乙酉</t>
    </r>
  </si>
  <si>
    <r>
      <rPr>
        <sz val="12"/>
        <color theme="1"/>
        <rFont val="新細明體"/>
        <family val="1"/>
        <charset val="136"/>
      </rPr>
      <t>戴勳</t>
    </r>
    <r>
      <rPr>
        <sz val="12"/>
        <color theme="1"/>
        <rFont val="Calibri"/>
        <family val="2"/>
      </rPr>
      <t>(A)</t>
    </r>
    <r>
      <rPr>
        <sz val="12"/>
        <color theme="1"/>
        <rFont val="新細明體"/>
        <family val="1"/>
        <charset val="136"/>
      </rPr>
      <t>、林氏</t>
    </r>
    <r>
      <rPr>
        <sz val="12"/>
        <color theme="1"/>
        <rFont val="Calibri"/>
        <family val="2"/>
      </rPr>
      <t>(B)</t>
    </r>
  </si>
  <si>
    <r>
      <t>1166-1218(</t>
    </r>
    <r>
      <rPr>
        <sz val="12"/>
        <color theme="1"/>
        <rFont val="新細明體"/>
        <family val="1"/>
        <charset val="136"/>
      </rPr>
      <t>戴勳</t>
    </r>
    <r>
      <rPr>
        <sz val="12"/>
        <color theme="1"/>
        <rFont val="Calibri"/>
        <family val="2"/>
      </rPr>
      <t>)</t>
    </r>
    <r>
      <rPr>
        <sz val="12"/>
        <color theme="1"/>
        <rFont val="新細明體"/>
        <family val="1"/>
        <charset val="136"/>
      </rPr>
      <t>、</t>
    </r>
    <r>
      <rPr>
        <sz val="12"/>
        <color theme="1"/>
        <rFont val="Calibri"/>
        <family val="2"/>
      </rPr>
      <t>1167-1232(</t>
    </r>
    <r>
      <rPr>
        <sz val="12"/>
        <color theme="1"/>
        <rFont val="新細明體"/>
        <family val="1"/>
        <charset val="136"/>
      </rPr>
      <t>陳氏</t>
    </r>
    <r>
      <rPr>
        <sz val="12"/>
        <color theme="1"/>
        <rFont val="Calibri"/>
        <family val="2"/>
      </rPr>
      <t>)</t>
    </r>
  </si>
  <si>
    <r>
      <rPr>
        <sz val="12"/>
        <color theme="1"/>
        <rFont val="新細明體"/>
        <family val="1"/>
        <charset val="136"/>
      </rPr>
      <t>墓誌「宋故府君戴氏幽堂記」</t>
    </r>
    <r>
      <rPr>
        <sz val="12"/>
        <color theme="1"/>
        <rFont val="Calibri"/>
        <family val="2"/>
      </rPr>
      <t>1</t>
    </r>
    <r>
      <rPr>
        <sz val="12"/>
        <color theme="1"/>
        <rFont val="新細明體"/>
        <family val="1"/>
        <charset val="136"/>
      </rPr>
      <t>、林氏墓誌</t>
    </r>
    <r>
      <rPr>
        <sz val="12"/>
        <color theme="1"/>
        <rFont val="Calibri"/>
        <family val="2"/>
      </rPr>
      <t>1(</t>
    </r>
    <r>
      <rPr>
        <sz val="12"/>
        <color theme="1"/>
        <rFont val="新細明體"/>
        <family val="1"/>
        <charset val="136"/>
      </rPr>
      <t>無題</t>
    </r>
    <r>
      <rPr>
        <sz val="12"/>
        <color theme="1"/>
        <rFont val="Calibri"/>
        <family val="2"/>
      </rPr>
      <t>)</t>
    </r>
  </si>
  <si>
    <r>
      <rPr>
        <sz val="12"/>
        <color theme="1"/>
        <rFont val="新細明體"/>
        <family val="1"/>
        <charset val="136"/>
      </rPr>
      <t>浙江省武義縣城東熟溪街道胡處村的龍王山東麓</t>
    </r>
  </si>
  <si>
    <r>
      <rPr>
        <sz val="12"/>
        <color theme="1"/>
        <rFont val="新細明體"/>
        <family val="1"/>
        <charset val="136"/>
      </rPr>
      <t>葬於寶祐二年十二月甲申</t>
    </r>
  </si>
  <si>
    <r>
      <rPr>
        <sz val="12"/>
        <color theme="1"/>
        <rFont val="新細明體"/>
        <family val="1"/>
        <charset val="136"/>
      </rPr>
      <t>徐謂禮</t>
    </r>
    <r>
      <rPr>
        <sz val="12"/>
        <color theme="1"/>
        <rFont val="Calibri"/>
        <family val="2"/>
      </rPr>
      <t>(</t>
    </r>
    <r>
      <rPr>
        <sz val="12"/>
        <color theme="1"/>
        <rFont val="新細明體"/>
        <family val="1"/>
        <charset val="136"/>
      </rPr>
      <t>左</t>
    </r>
    <r>
      <rPr>
        <sz val="12"/>
        <color theme="1"/>
        <rFont val="Calibri"/>
        <family val="2"/>
      </rPr>
      <t>)</t>
    </r>
    <r>
      <rPr>
        <sz val="12"/>
        <color theme="1"/>
        <rFont val="新細明體"/>
        <family val="1"/>
        <charset val="136"/>
      </rPr>
      <t>、林氏</t>
    </r>
    <r>
      <rPr>
        <sz val="12"/>
        <color theme="1"/>
        <rFont val="Calibri"/>
        <family val="2"/>
      </rPr>
      <t>(</t>
    </r>
    <r>
      <rPr>
        <sz val="12"/>
        <color theme="1"/>
        <rFont val="新細明體"/>
        <family val="1"/>
        <charset val="136"/>
      </rPr>
      <t>右</t>
    </r>
    <r>
      <rPr>
        <sz val="12"/>
        <color theme="1"/>
        <rFont val="Calibri"/>
        <family val="2"/>
      </rPr>
      <t>)</t>
    </r>
  </si>
  <si>
    <r>
      <t>1202-1254(53)(</t>
    </r>
    <r>
      <rPr>
        <sz val="12"/>
        <color theme="1"/>
        <rFont val="新細明體"/>
        <family val="1"/>
        <charset val="136"/>
      </rPr>
      <t>徐謂禮</t>
    </r>
    <r>
      <rPr>
        <sz val="12"/>
        <color theme="1"/>
        <rFont val="Calibri"/>
        <family val="2"/>
      </rPr>
      <t>)</t>
    </r>
    <r>
      <rPr>
        <sz val="12"/>
        <color theme="1"/>
        <rFont val="新細明體"/>
        <family val="1"/>
        <charset val="136"/>
      </rPr>
      <t>、</t>
    </r>
    <r>
      <rPr>
        <sz val="12"/>
        <color theme="1"/>
        <rFont val="Calibri"/>
        <family val="2"/>
      </rPr>
      <t>1201-1247(</t>
    </r>
    <r>
      <rPr>
        <sz val="12"/>
        <color theme="1"/>
        <rFont val="新細明體"/>
        <family val="1"/>
        <charset val="136"/>
      </rPr>
      <t>林氏</t>
    </r>
    <r>
      <rPr>
        <sz val="12"/>
        <color theme="1"/>
        <rFont val="Calibri"/>
        <family val="2"/>
      </rPr>
      <t>)</t>
    </r>
  </si>
  <si>
    <r>
      <rPr>
        <sz val="12"/>
        <color theme="1"/>
        <rFont val="新細明體"/>
        <family val="1"/>
        <charset val="136"/>
      </rPr>
      <t>墓誌</t>
    </r>
    <r>
      <rPr>
        <sz val="12"/>
        <color theme="1"/>
        <rFont val="Calibri"/>
        <family val="2"/>
      </rPr>
      <t>1(</t>
    </r>
    <r>
      <rPr>
        <sz val="12"/>
        <color theme="1"/>
        <rFont val="新細明體"/>
        <family val="1"/>
        <charset val="136"/>
      </rPr>
      <t>殘，左室</t>
    </r>
    <r>
      <rPr>
        <sz val="12"/>
        <color theme="1"/>
        <rFont val="Calibri"/>
        <family val="2"/>
      </rPr>
      <t>)</t>
    </r>
    <r>
      <rPr>
        <sz val="12"/>
        <color theme="1"/>
        <rFont val="新細明體"/>
        <family val="1"/>
        <charset val="136"/>
      </rPr>
      <t>、墓誌「有宋孺人林氏壙誌」</t>
    </r>
    <r>
      <rPr>
        <sz val="12"/>
        <color theme="1"/>
        <rFont val="Calibri"/>
        <family val="2"/>
      </rPr>
      <t>1(</t>
    </r>
    <r>
      <rPr>
        <sz val="12"/>
        <color theme="1"/>
        <rFont val="新細明體"/>
        <family val="1"/>
        <charset val="136"/>
      </rPr>
      <t>右室</t>
    </r>
    <r>
      <rPr>
        <sz val="12"/>
        <color theme="1"/>
        <rFont val="Calibri"/>
        <family val="2"/>
      </rPr>
      <t>)</t>
    </r>
  </si>
  <si>
    <r>
      <rPr>
        <sz val="12"/>
        <color theme="1"/>
        <rFont val="新細明體"/>
        <family val="1"/>
        <charset val="136"/>
      </rPr>
      <t>朝請郎（正七品）、孺人</t>
    </r>
  </si>
  <si>
    <r>
      <rPr>
        <sz val="12"/>
        <color theme="1"/>
        <rFont val="新細明體"/>
        <family val="1"/>
        <charset val="136"/>
      </rPr>
      <t>李暉達、邵路程，〈武義南宋徐謂禮墓〉，《東方博物》，</t>
    </r>
    <r>
      <rPr>
        <sz val="12"/>
        <color theme="1"/>
        <rFont val="Calibri"/>
        <family val="2"/>
      </rPr>
      <t>46</t>
    </r>
    <r>
      <rPr>
        <sz val="12"/>
        <color theme="1"/>
        <rFont val="新細明體"/>
        <family val="1"/>
        <charset val="136"/>
      </rPr>
      <t>，</t>
    </r>
    <r>
      <rPr>
        <sz val="12"/>
        <color theme="1"/>
        <rFont val="Calibri"/>
        <family val="2"/>
      </rPr>
      <t>2013</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20-29</t>
    </r>
    <r>
      <rPr>
        <sz val="12"/>
        <color theme="1"/>
        <rFont val="新細明體"/>
        <family val="1"/>
        <charset val="136"/>
      </rPr>
      <t>。</t>
    </r>
  </si>
  <si>
    <r>
      <rPr>
        <sz val="12"/>
        <color theme="1"/>
        <rFont val="新細明體"/>
        <family val="1"/>
        <charset val="136"/>
      </rPr>
      <t>浙江省杭州西湖區老和山下石壁山</t>
    </r>
    <r>
      <rPr>
        <sz val="12"/>
        <color theme="1"/>
        <rFont val="Calibri"/>
        <family val="2"/>
      </rPr>
      <t>M123</t>
    </r>
  </si>
  <si>
    <r>
      <rPr>
        <sz val="12"/>
        <color theme="1"/>
        <rFont val="新細明體"/>
        <family val="1"/>
        <charset val="136"/>
      </rPr>
      <t>南宋中期</t>
    </r>
  </si>
  <si>
    <r>
      <rPr>
        <sz val="12"/>
        <color theme="1"/>
        <rFont val="新細明體"/>
        <family val="1"/>
        <charset val="136"/>
      </rPr>
      <t>鐵質墓誌</t>
    </r>
    <r>
      <rPr>
        <sz val="12"/>
        <color theme="1"/>
        <rFont val="Calibri"/>
        <family val="2"/>
      </rPr>
      <t>(</t>
    </r>
    <r>
      <rPr>
        <sz val="12"/>
        <color theme="1"/>
        <rFont val="新細明體"/>
        <family val="1"/>
        <charset val="136"/>
      </rPr>
      <t>北，鏽蝕嚴重字跡無法辨識</t>
    </r>
    <r>
      <rPr>
        <sz val="12"/>
        <color theme="1"/>
        <rFont val="Calibri"/>
        <family val="2"/>
      </rPr>
      <t>)</t>
    </r>
  </si>
  <si>
    <r>
      <rPr>
        <sz val="12"/>
        <color theme="1"/>
        <rFont val="新細明體"/>
        <family val="1"/>
        <charset val="136"/>
      </rPr>
      <t>浙江省文物考古研究所，〈杭州老和山唐、宋墓〉，《浙江省文物考古研究所學刊》，</t>
    </r>
    <r>
      <rPr>
        <sz val="12"/>
        <color theme="1"/>
        <rFont val="Calibri"/>
        <family val="2"/>
      </rPr>
      <t>2</t>
    </r>
    <r>
      <rPr>
        <sz val="12"/>
        <color theme="1"/>
        <rFont val="新細明體"/>
        <family val="1"/>
        <charset val="136"/>
      </rPr>
      <t>，</t>
    </r>
    <r>
      <rPr>
        <sz val="12"/>
        <color theme="1"/>
        <rFont val="Calibri"/>
        <family val="2"/>
      </rPr>
      <t>1993</t>
    </r>
    <r>
      <rPr>
        <sz val="12"/>
        <color theme="1"/>
        <rFont val="新細明體"/>
        <family val="1"/>
        <charset val="136"/>
      </rPr>
      <t>年，頁</t>
    </r>
    <r>
      <rPr>
        <sz val="12"/>
        <color theme="1"/>
        <rFont val="Calibri"/>
        <family val="2"/>
      </rPr>
      <t>258-274</t>
    </r>
    <r>
      <rPr>
        <sz val="12"/>
        <color theme="1"/>
        <rFont val="新細明體"/>
        <family val="1"/>
        <charset val="136"/>
      </rPr>
      <t>。</t>
    </r>
  </si>
  <si>
    <r>
      <rPr>
        <sz val="12"/>
        <color theme="1"/>
        <rFont val="新細明體"/>
        <family val="1"/>
        <charset val="136"/>
      </rPr>
      <t>浙江省慶元縣松源鎮會溪村和山國小南側</t>
    </r>
    <r>
      <rPr>
        <sz val="12"/>
        <color theme="1"/>
        <rFont val="Calibri"/>
        <family val="2"/>
      </rPr>
      <t>M1</t>
    </r>
  </si>
  <si>
    <r>
      <rPr>
        <sz val="12"/>
        <color theme="1"/>
        <rFont val="新細明體"/>
        <family val="1"/>
        <charset val="136"/>
      </rPr>
      <t>葬於開禧元年</t>
    </r>
  </si>
  <si>
    <r>
      <rPr>
        <sz val="12"/>
        <color theme="1"/>
        <rFont val="新細明體"/>
        <family val="1"/>
        <charset val="136"/>
      </rPr>
      <t>胡紘</t>
    </r>
  </si>
  <si>
    <t>1137-1203(67)</t>
  </si>
  <si>
    <r>
      <rPr>
        <sz val="12"/>
        <color theme="1"/>
        <rFont val="新細明體"/>
        <family val="1"/>
        <charset val="136"/>
      </rPr>
      <t>吳氏</t>
    </r>
    <r>
      <rPr>
        <sz val="12"/>
        <color theme="1"/>
        <rFont val="Calibri"/>
        <family val="2"/>
      </rPr>
      <t>(</t>
    </r>
    <r>
      <rPr>
        <sz val="12"/>
        <color theme="1"/>
        <rFont val="新細明體"/>
        <family val="1"/>
        <charset val="136"/>
      </rPr>
      <t>妻，</t>
    </r>
    <r>
      <rPr>
        <sz val="12"/>
        <color theme="1"/>
        <rFont val="Calibri"/>
        <family val="2"/>
      </rPr>
      <t>T2610)</t>
    </r>
  </si>
  <si>
    <r>
      <rPr>
        <sz val="12"/>
        <color theme="1"/>
        <rFont val="新細明體"/>
        <family val="1"/>
        <charset val="136"/>
      </rPr>
      <t>通議大夫華文閣待制</t>
    </r>
  </si>
  <si>
    <r>
      <rPr>
        <sz val="12"/>
        <color theme="1"/>
        <rFont val="新細明體"/>
        <family val="1"/>
        <charset val="136"/>
      </rPr>
      <t>浙江省文物考古研究所、慶元縣文物管理委員會，〈浙江慶元會溪南宋胡紘夫婦合葬墓發掘簡報〉，《文物》，</t>
    </r>
    <r>
      <rPr>
        <sz val="12"/>
        <color theme="1"/>
        <rFont val="Calibri"/>
        <family val="2"/>
      </rPr>
      <t>2015</t>
    </r>
    <r>
      <rPr>
        <sz val="12"/>
        <color theme="1"/>
        <rFont val="新細明體"/>
        <family val="1"/>
        <charset val="136"/>
      </rPr>
      <t>年</t>
    </r>
    <r>
      <rPr>
        <sz val="12"/>
        <color theme="1"/>
        <rFont val="Calibri"/>
        <family val="2"/>
      </rPr>
      <t>7</t>
    </r>
    <r>
      <rPr>
        <sz val="12"/>
        <color theme="1"/>
        <rFont val="新細明體"/>
        <family val="1"/>
        <charset val="136"/>
      </rPr>
      <t>期，頁</t>
    </r>
    <r>
      <rPr>
        <sz val="12"/>
        <color theme="1"/>
        <rFont val="Calibri"/>
        <family val="2"/>
      </rPr>
      <t>31-52</t>
    </r>
    <r>
      <rPr>
        <sz val="12"/>
        <color theme="1"/>
        <rFont val="新細明體"/>
        <family val="1"/>
        <charset val="136"/>
      </rPr>
      <t>。</t>
    </r>
    <r>
      <rPr>
        <sz val="12"/>
        <color theme="1"/>
        <rFont val="Calibri"/>
        <family val="2"/>
      </rPr>
      <t xml:space="preserve">; </t>
    </r>
    <r>
      <rPr>
        <sz val="12"/>
        <color theme="1"/>
        <rFont val="新細明體"/>
        <family val="1"/>
        <charset val="136"/>
      </rPr>
      <t>任江，〈新出南宋胡紘壙志考略〉，《東南文化》，</t>
    </r>
    <r>
      <rPr>
        <sz val="12"/>
        <color theme="1"/>
        <rFont val="Calibri"/>
        <family val="2"/>
      </rPr>
      <t>2017</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93-96</t>
    </r>
    <r>
      <rPr>
        <sz val="12"/>
        <color theme="1"/>
        <rFont val="新細明體"/>
        <family val="1"/>
        <charset val="136"/>
      </rPr>
      <t>。</t>
    </r>
    <r>
      <rPr>
        <sz val="12"/>
        <color theme="1"/>
        <rFont val="Calibri"/>
        <family val="2"/>
      </rPr>
      <t xml:space="preserve">; </t>
    </r>
    <r>
      <rPr>
        <sz val="12"/>
        <color theme="1"/>
        <rFont val="新細明體"/>
        <family val="1"/>
        <charset val="136"/>
      </rPr>
      <t>馬智忠，〈南宋《胡紘墓志》補釋〉，《文物》，</t>
    </r>
    <r>
      <rPr>
        <sz val="12"/>
        <color theme="1"/>
        <rFont val="Calibri"/>
        <family val="2"/>
      </rPr>
      <t>2016</t>
    </r>
    <r>
      <rPr>
        <sz val="12"/>
        <color theme="1"/>
        <rFont val="新細明體"/>
        <family val="1"/>
        <charset val="136"/>
      </rPr>
      <t>年</t>
    </r>
    <r>
      <rPr>
        <sz val="12"/>
        <color theme="1"/>
        <rFont val="Calibri"/>
        <family val="2"/>
      </rPr>
      <t>9</t>
    </r>
    <r>
      <rPr>
        <sz val="12"/>
        <color theme="1"/>
        <rFont val="新細明體"/>
        <family val="1"/>
        <charset val="136"/>
      </rPr>
      <t>期，頁</t>
    </r>
    <r>
      <rPr>
        <sz val="12"/>
        <color theme="1"/>
        <rFont val="Calibri"/>
        <family val="2"/>
      </rPr>
      <t>95-96</t>
    </r>
    <r>
      <rPr>
        <sz val="12"/>
        <color theme="1"/>
        <rFont val="新細明體"/>
        <family val="1"/>
        <charset val="136"/>
      </rPr>
      <t>。</t>
    </r>
    <r>
      <rPr>
        <sz val="12"/>
        <color theme="1"/>
        <rFont val="Calibri"/>
        <family val="2"/>
      </rPr>
      <t xml:space="preserve">; </t>
    </r>
    <r>
      <rPr>
        <sz val="12"/>
        <color theme="1"/>
        <rFont val="新細明體"/>
        <family val="1"/>
        <charset val="136"/>
      </rPr>
      <t>浙江省文物考古研究所，〈慶元縣南宋開禧元年</t>
    </r>
    <r>
      <rPr>
        <sz val="12"/>
        <color theme="1"/>
        <rFont val="Calibri"/>
        <family val="2"/>
      </rPr>
      <t>(1205)</t>
    </r>
    <r>
      <rPr>
        <sz val="12"/>
        <color theme="1"/>
        <rFont val="新細明體"/>
        <family val="1"/>
        <charset val="136"/>
      </rPr>
      <t>胡紘夫婦墓〉，收入《浙江紀年墓與紀年瓷・麗水卷》，北京：文物出版社，</t>
    </r>
    <r>
      <rPr>
        <sz val="12"/>
        <color theme="1"/>
        <rFont val="Calibri"/>
        <family val="2"/>
      </rPr>
      <t>2019</t>
    </r>
    <r>
      <rPr>
        <sz val="12"/>
        <color theme="1"/>
        <rFont val="新細明體"/>
        <family val="1"/>
        <charset val="136"/>
      </rPr>
      <t>，頁</t>
    </r>
    <r>
      <rPr>
        <sz val="12"/>
        <color theme="1"/>
        <rFont val="Calibri"/>
        <family val="2"/>
      </rPr>
      <t>122-153</t>
    </r>
    <r>
      <rPr>
        <sz val="12"/>
        <color theme="1"/>
        <rFont val="新細明體"/>
        <family val="1"/>
        <charset val="136"/>
      </rPr>
      <t>。</t>
    </r>
  </si>
  <si>
    <r>
      <rPr>
        <sz val="12"/>
        <color theme="1"/>
        <rFont val="新細明體"/>
        <family val="1"/>
        <charset val="136"/>
      </rPr>
      <t>浙江省慶元縣松源鎮會溪村和山國小南側</t>
    </r>
    <r>
      <rPr>
        <sz val="12"/>
        <color theme="1"/>
        <rFont val="Calibri"/>
        <family val="2"/>
      </rPr>
      <t>M2</t>
    </r>
  </si>
  <si>
    <r>
      <rPr>
        <sz val="12"/>
        <color theme="1"/>
        <rFont val="新細明體"/>
        <family val="1"/>
        <charset val="136"/>
      </rPr>
      <t>葬於開禧乙丑十二月庚辰</t>
    </r>
  </si>
  <si>
    <r>
      <rPr>
        <sz val="12"/>
        <color theme="1"/>
        <rFont val="新細明體"/>
        <family val="1"/>
        <charset val="136"/>
      </rPr>
      <t>吳氏</t>
    </r>
    <r>
      <rPr>
        <sz val="12"/>
        <color theme="1"/>
        <rFont val="Calibri"/>
        <family val="2"/>
      </rPr>
      <t>(</t>
    </r>
    <r>
      <rPr>
        <sz val="12"/>
        <color theme="1"/>
        <rFont val="新細明體"/>
        <family val="1"/>
        <charset val="136"/>
      </rPr>
      <t>胡紘妻</t>
    </r>
    <r>
      <rPr>
        <sz val="12"/>
        <color theme="1"/>
        <rFont val="Calibri"/>
        <family val="2"/>
      </rPr>
      <t>)</t>
    </r>
  </si>
  <si>
    <r>
      <rPr>
        <sz val="12"/>
        <color theme="1"/>
        <rFont val="新細明體"/>
        <family val="1"/>
        <charset val="136"/>
      </rPr>
      <t>胡紘</t>
    </r>
    <r>
      <rPr>
        <sz val="12"/>
        <color theme="1"/>
        <rFont val="Calibri"/>
        <family val="2"/>
      </rPr>
      <t>(</t>
    </r>
    <r>
      <rPr>
        <sz val="12"/>
        <color theme="1"/>
        <rFont val="新細明體"/>
        <family val="1"/>
        <charset val="136"/>
      </rPr>
      <t>夫，</t>
    </r>
    <r>
      <rPr>
        <sz val="12"/>
        <color theme="1"/>
        <rFont val="Calibri"/>
        <family val="2"/>
      </rPr>
      <t>T2609)</t>
    </r>
  </si>
  <si>
    <r>
      <rPr>
        <sz val="12"/>
        <color theme="1"/>
        <rFont val="新細明體"/>
        <family val="1"/>
        <charset val="136"/>
      </rPr>
      <t>墓誌</t>
    </r>
    <r>
      <rPr>
        <sz val="12"/>
        <color theme="1"/>
        <rFont val="Calibri"/>
        <family val="2"/>
      </rPr>
      <t>1(</t>
    </r>
    <r>
      <rPr>
        <sz val="12"/>
        <color theme="1"/>
        <rFont val="新細明體"/>
        <family val="1"/>
        <charset val="136"/>
      </rPr>
      <t>文字漫漶</t>
    </r>
    <r>
      <rPr>
        <sz val="12"/>
        <color theme="1"/>
        <rFont val="Calibri"/>
        <family val="2"/>
      </rPr>
      <t>)</t>
    </r>
  </si>
  <si>
    <r>
      <rPr>
        <sz val="12"/>
        <color theme="1"/>
        <rFont val="新細明體"/>
        <family val="1"/>
        <charset val="136"/>
      </rPr>
      <t>浙江省文物考古研究所、慶元縣文物管理委員會，〈浙江慶元會溪南宋胡紘夫婦合葬墓發掘簡報〉，《文物》，</t>
    </r>
    <r>
      <rPr>
        <sz val="12"/>
        <color theme="1"/>
        <rFont val="Calibri"/>
        <family val="2"/>
      </rPr>
      <t>2015</t>
    </r>
    <r>
      <rPr>
        <sz val="12"/>
        <color theme="1"/>
        <rFont val="新細明體"/>
        <family val="1"/>
        <charset val="136"/>
      </rPr>
      <t>年</t>
    </r>
    <r>
      <rPr>
        <sz val="12"/>
        <color theme="1"/>
        <rFont val="Calibri"/>
        <family val="2"/>
      </rPr>
      <t>7</t>
    </r>
    <r>
      <rPr>
        <sz val="12"/>
        <color theme="1"/>
        <rFont val="新細明體"/>
        <family val="1"/>
        <charset val="136"/>
      </rPr>
      <t>期，頁</t>
    </r>
    <r>
      <rPr>
        <sz val="12"/>
        <color theme="1"/>
        <rFont val="Calibri"/>
        <family val="2"/>
      </rPr>
      <t>31-52</t>
    </r>
    <r>
      <rPr>
        <sz val="12"/>
        <color theme="1"/>
        <rFont val="新細明體"/>
        <family val="1"/>
        <charset val="136"/>
      </rPr>
      <t>。</t>
    </r>
    <r>
      <rPr>
        <sz val="12"/>
        <color theme="1"/>
        <rFont val="Calibri"/>
        <family val="2"/>
      </rPr>
      <t xml:space="preserve">; </t>
    </r>
    <r>
      <rPr>
        <sz val="12"/>
        <color theme="1"/>
        <rFont val="新細明體"/>
        <family val="1"/>
        <charset val="136"/>
      </rPr>
      <t>浙江省文物考古研究所，〈慶元縣南宋開禧元年</t>
    </r>
    <r>
      <rPr>
        <sz val="12"/>
        <color theme="1"/>
        <rFont val="Calibri"/>
        <family val="2"/>
      </rPr>
      <t>(1205)</t>
    </r>
    <r>
      <rPr>
        <sz val="12"/>
        <color theme="1"/>
        <rFont val="新細明體"/>
        <family val="1"/>
        <charset val="136"/>
      </rPr>
      <t>胡紘夫婦墓〉，收入《浙江紀年墓與紀年瓷・麗水卷》，北京：文物出版社，</t>
    </r>
    <r>
      <rPr>
        <sz val="12"/>
        <color theme="1"/>
        <rFont val="Calibri"/>
        <family val="2"/>
      </rPr>
      <t>2019</t>
    </r>
    <r>
      <rPr>
        <sz val="12"/>
        <color theme="1"/>
        <rFont val="新細明體"/>
        <family val="1"/>
        <charset val="136"/>
      </rPr>
      <t>，頁</t>
    </r>
    <r>
      <rPr>
        <sz val="12"/>
        <color theme="1"/>
        <rFont val="Calibri"/>
        <family val="2"/>
      </rPr>
      <t>122-153</t>
    </r>
    <r>
      <rPr>
        <sz val="12"/>
        <color theme="1"/>
        <rFont val="新細明體"/>
        <family val="1"/>
        <charset val="136"/>
      </rPr>
      <t>。</t>
    </r>
  </si>
  <si>
    <r>
      <rPr>
        <sz val="12"/>
        <color theme="1"/>
        <rFont val="新細明體"/>
        <family val="1"/>
        <charset val="136"/>
      </rPr>
      <t>浙江省金華市金東區陶朱路社區</t>
    </r>
  </si>
  <si>
    <r>
      <rPr>
        <sz val="12"/>
        <color theme="1"/>
        <rFont val="新細明體"/>
        <family val="1"/>
        <charset val="136"/>
      </rPr>
      <t>葬於淳熙十年六月初三</t>
    </r>
  </si>
  <si>
    <r>
      <rPr>
        <sz val="12"/>
        <color theme="1"/>
        <rFont val="新細明體"/>
        <family val="1"/>
        <charset val="136"/>
      </rPr>
      <t>王炳</t>
    </r>
    <r>
      <rPr>
        <sz val="12"/>
        <color theme="1"/>
        <rFont val="Calibri"/>
        <family val="2"/>
      </rPr>
      <t>(</t>
    </r>
    <r>
      <rPr>
        <sz val="12"/>
        <color theme="1"/>
        <rFont val="新細明體"/>
        <family val="1"/>
        <charset val="136"/>
      </rPr>
      <t>左</t>
    </r>
    <r>
      <rPr>
        <sz val="12"/>
        <color theme="1"/>
        <rFont val="Calibri"/>
        <family val="2"/>
      </rPr>
      <t>)</t>
    </r>
    <r>
      <rPr>
        <sz val="12"/>
        <color theme="1"/>
        <rFont val="新細明體"/>
        <family val="1"/>
        <charset val="136"/>
      </rPr>
      <t>、郭氏</t>
    </r>
    <r>
      <rPr>
        <sz val="12"/>
        <color theme="1"/>
        <rFont val="Calibri"/>
        <family val="2"/>
      </rPr>
      <t>(</t>
    </r>
    <r>
      <rPr>
        <sz val="12"/>
        <color theme="1"/>
        <rFont val="新細明體"/>
        <family val="1"/>
        <charset val="136"/>
      </rPr>
      <t>右</t>
    </r>
    <r>
      <rPr>
        <sz val="12"/>
        <color theme="1"/>
        <rFont val="Calibri"/>
        <family val="2"/>
      </rPr>
      <t>)</t>
    </r>
  </si>
  <si>
    <r>
      <t>1129-1183(55)(</t>
    </r>
    <r>
      <rPr>
        <sz val="12"/>
        <color theme="1"/>
        <rFont val="新細明體"/>
        <family val="1"/>
        <charset val="136"/>
      </rPr>
      <t>王炳</t>
    </r>
    <r>
      <rPr>
        <sz val="12"/>
        <color theme="1"/>
        <rFont val="Calibri"/>
        <family val="2"/>
      </rPr>
      <t>)</t>
    </r>
  </si>
  <si>
    <r>
      <rPr>
        <sz val="12"/>
        <color theme="1"/>
        <rFont val="新細明體"/>
        <family val="1"/>
        <charset val="136"/>
      </rPr>
      <t>墓誌</t>
    </r>
    <r>
      <rPr>
        <sz val="12"/>
        <color theme="1"/>
        <rFont val="Calibri"/>
        <family val="2"/>
      </rPr>
      <t>1(</t>
    </r>
    <r>
      <rPr>
        <sz val="12"/>
        <color theme="1"/>
        <rFont val="新細明體"/>
        <family val="1"/>
        <charset val="136"/>
      </rPr>
      <t>無題，左室</t>
    </r>
    <r>
      <rPr>
        <sz val="12"/>
        <color theme="1"/>
        <rFont val="Calibri"/>
        <family val="2"/>
      </rPr>
      <t>)</t>
    </r>
  </si>
  <si>
    <r>
      <rPr>
        <sz val="12"/>
        <color theme="1"/>
        <rFont val="新細明體"/>
        <family val="1"/>
        <charset val="136"/>
      </rPr>
      <t>從政郎書監</t>
    </r>
  </si>
  <si>
    <r>
      <rPr>
        <sz val="12"/>
        <color theme="1"/>
        <rFont val="新細明體"/>
        <family val="1"/>
        <charset val="136"/>
      </rPr>
      <t>趙威、蔣金治，〈金華項牌村南宋墓〉，《東方博物》，</t>
    </r>
    <r>
      <rPr>
        <sz val="12"/>
        <color theme="1"/>
        <rFont val="Calibri"/>
        <family val="2"/>
      </rPr>
      <t>51</t>
    </r>
    <r>
      <rPr>
        <sz val="12"/>
        <color theme="1"/>
        <rFont val="新細明體"/>
        <family val="1"/>
        <charset val="136"/>
      </rPr>
      <t>，</t>
    </r>
    <r>
      <rPr>
        <sz val="12"/>
        <color theme="1"/>
        <rFont val="Calibri"/>
        <family val="2"/>
      </rPr>
      <t>2014</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31-34</t>
    </r>
    <r>
      <rPr>
        <sz val="12"/>
        <color theme="1"/>
        <rFont val="新細明體"/>
        <family val="1"/>
        <charset val="136"/>
      </rPr>
      <t>。</t>
    </r>
  </si>
  <si>
    <r>
      <rPr>
        <sz val="12"/>
        <color theme="1"/>
        <rFont val="新細明體"/>
        <family val="1"/>
        <charset val="136"/>
      </rPr>
      <t>上海市浦東高橋鎮老寶山城</t>
    </r>
    <r>
      <rPr>
        <sz val="12"/>
        <color theme="1"/>
        <rFont val="Calibri"/>
        <family val="2"/>
      </rPr>
      <t>M1</t>
    </r>
  </si>
  <si>
    <r>
      <rPr>
        <sz val="12"/>
        <color theme="1"/>
        <rFont val="新細明體"/>
        <family val="1"/>
        <charset val="136"/>
      </rPr>
      <t>黃俁、無</t>
    </r>
  </si>
  <si>
    <t>1129-1204(76)</t>
  </si>
  <si>
    <r>
      <rPr>
        <sz val="12"/>
        <color theme="1"/>
        <rFont val="新細明體"/>
        <family val="1"/>
        <charset val="136"/>
      </rPr>
      <t>石碑形墓誌「宋故吳郡黃府君墓誌銘」</t>
    </r>
    <r>
      <rPr>
        <sz val="12"/>
        <color theme="1"/>
        <rFont val="Calibri"/>
        <family val="2"/>
      </rPr>
      <t>1</t>
    </r>
  </si>
  <si>
    <r>
      <rPr>
        <sz val="12"/>
        <color theme="1"/>
        <rFont val="新細明體"/>
        <family val="1"/>
        <charset val="136"/>
      </rPr>
      <t>士</t>
    </r>
  </si>
  <si>
    <r>
      <rPr>
        <sz val="12"/>
        <color theme="1"/>
        <rFont val="新細明體"/>
        <family val="1"/>
        <charset val="136"/>
      </rPr>
      <t>上海市奉賢區南橋鎮三女岡</t>
    </r>
  </si>
  <si>
    <r>
      <rPr>
        <sz val="12"/>
        <color theme="1"/>
        <rFont val="新細明體"/>
        <family val="1"/>
        <charset val="136"/>
      </rPr>
      <t>葬於嘉定十七年</t>
    </r>
    <r>
      <rPr>
        <sz val="12"/>
        <color theme="1"/>
        <rFont val="Calibri"/>
        <family val="2"/>
      </rPr>
      <t>(</t>
    </r>
    <r>
      <rPr>
        <sz val="12"/>
        <color theme="1"/>
        <rFont val="新細明體"/>
        <family val="1"/>
        <charset val="136"/>
      </rPr>
      <t>于寬</t>
    </r>
    <r>
      <rPr>
        <sz val="12"/>
        <color theme="1"/>
        <rFont val="Calibri"/>
        <family val="2"/>
      </rPr>
      <t>)</t>
    </r>
    <r>
      <rPr>
        <sz val="12"/>
        <color theme="1"/>
        <rFont val="新細明體"/>
        <family val="1"/>
        <charset val="136"/>
      </rPr>
      <t>、葬於嘉定十四年</t>
    </r>
    <r>
      <rPr>
        <sz val="12"/>
        <color theme="1"/>
        <rFont val="Calibri"/>
        <family val="2"/>
      </rPr>
      <t>(</t>
    </r>
    <r>
      <rPr>
        <sz val="12"/>
        <color theme="1"/>
        <rFont val="新細明體"/>
        <family val="1"/>
        <charset val="136"/>
      </rPr>
      <t>于之英</t>
    </r>
    <r>
      <rPr>
        <sz val="12"/>
        <color theme="1"/>
        <rFont val="Calibri"/>
        <family val="2"/>
      </rPr>
      <t>)</t>
    </r>
  </si>
  <si>
    <t>1224; 1221</t>
  </si>
  <si>
    <r>
      <rPr>
        <sz val="12"/>
        <color theme="1"/>
        <rFont val="新細明體"/>
        <family val="1"/>
        <charset val="136"/>
      </rPr>
      <t>于寬、秦氏、于之英</t>
    </r>
  </si>
  <si>
    <r>
      <t>?-1224(</t>
    </r>
    <r>
      <rPr>
        <sz val="12"/>
        <color theme="1"/>
        <rFont val="新細明體"/>
        <family val="1"/>
        <charset val="136"/>
      </rPr>
      <t>于寬</t>
    </r>
    <r>
      <rPr>
        <sz val="12"/>
        <color theme="1"/>
        <rFont val="Calibri"/>
        <family val="2"/>
      </rPr>
      <t>)</t>
    </r>
    <r>
      <rPr>
        <sz val="12"/>
        <color theme="1"/>
        <rFont val="新細明體"/>
        <family val="1"/>
        <charset val="136"/>
      </rPr>
      <t>、不明</t>
    </r>
    <r>
      <rPr>
        <sz val="12"/>
        <color theme="1"/>
        <rFont val="Calibri"/>
        <family val="2"/>
      </rPr>
      <t>(</t>
    </r>
    <r>
      <rPr>
        <sz val="12"/>
        <color theme="1"/>
        <rFont val="新細明體"/>
        <family val="1"/>
        <charset val="136"/>
      </rPr>
      <t>秦氏</t>
    </r>
    <r>
      <rPr>
        <sz val="12"/>
        <color theme="1"/>
        <rFont val="Calibri"/>
        <family val="2"/>
      </rPr>
      <t>)</t>
    </r>
    <r>
      <rPr>
        <sz val="12"/>
        <color theme="1"/>
        <rFont val="新細明體"/>
        <family val="1"/>
        <charset val="136"/>
      </rPr>
      <t>、</t>
    </r>
    <r>
      <rPr>
        <sz val="12"/>
        <color theme="1"/>
        <rFont val="Calibri"/>
        <family val="2"/>
      </rPr>
      <t>1187-1208(</t>
    </r>
    <r>
      <rPr>
        <sz val="12"/>
        <color theme="1"/>
        <rFont val="新細明體"/>
        <family val="1"/>
        <charset val="136"/>
      </rPr>
      <t>于之英</t>
    </r>
    <r>
      <rPr>
        <sz val="12"/>
        <color theme="1"/>
        <rFont val="Calibri"/>
        <family val="2"/>
      </rPr>
      <t>)</t>
    </r>
  </si>
  <si>
    <r>
      <rPr>
        <sz val="12"/>
        <color theme="1"/>
        <rFont val="新細明體"/>
        <family val="1"/>
        <charset val="136"/>
      </rPr>
      <t>青石碑形墓誌「南宋故保義于公墓銘」</t>
    </r>
    <r>
      <rPr>
        <sz val="12"/>
        <color theme="1"/>
        <rFont val="Calibri"/>
        <family val="2"/>
      </rPr>
      <t>1</t>
    </r>
    <r>
      <rPr>
        <sz val="12"/>
        <color theme="1"/>
        <rFont val="新細明體"/>
        <family val="1"/>
        <charset val="136"/>
      </rPr>
      <t>、石墓誌</t>
    </r>
    <r>
      <rPr>
        <sz val="12"/>
        <color theme="1"/>
        <rFont val="Calibri"/>
        <family val="2"/>
      </rPr>
      <t>1(</t>
    </r>
    <r>
      <rPr>
        <sz val="12"/>
        <color theme="1"/>
        <rFont val="新細明體"/>
        <family val="1"/>
        <charset val="136"/>
      </rPr>
      <t>無題、于之英</t>
    </r>
    <r>
      <rPr>
        <sz val="12"/>
        <color theme="1"/>
        <rFont val="Calibri"/>
        <family val="2"/>
      </rPr>
      <t>)</t>
    </r>
  </si>
  <si>
    <r>
      <rPr>
        <sz val="12"/>
        <color theme="1"/>
        <rFont val="新細明體"/>
        <family val="1"/>
        <charset val="136"/>
      </rPr>
      <t>保義郎</t>
    </r>
    <r>
      <rPr>
        <sz val="12"/>
        <color theme="1"/>
        <rFont val="Calibri"/>
        <family val="2"/>
      </rPr>
      <t>(</t>
    </r>
    <r>
      <rPr>
        <sz val="12"/>
        <color theme="1"/>
        <rFont val="新細明體"/>
        <family val="1"/>
        <charset val="136"/>
      </rPr>
      <t>于寬</t>
    </r>
    <r>
      <rPr>
        <sz val="12"/>
        <color theme="1"/>
        <rFont val="Calibri"/>
        <family val="2"/>
      </rPr>
      <t>)</t>
    </r>
    <r>
      <rPr>
        <sz val="12"/>
        <color theme="1"/>
        <rFont val="新細明體"/>
        <family val="1"/>
        <charset val="136"/>
      </rPr>
      <t>、承信郎</t>
    </r>
    <r>
      <rPr>
        <sz val="12"/>
        <color theme="1"/>
        <rFont val="Calibri"/>
        <family val="2"/>
      </rPr>
      <t>(</t>
    </r>
    <r>
      <rPr>
        <sz val="12"/>
        <color theme="1"/>
        <rFont val="新細明體"/>
        <family val="1"/>
        <charset val="136"/>
      </rPr>
      <t>于之英</t>
    </r>
    <r>
      <rPr>
        <sz val="12"/>
        <color theme="1"/>
        <rFont val="Calibri"/>
        <family val="2"/>
      </rPr>
      <t>)</t>
    </r>
  </si>
  <si>
    <r>
      <rPr>
        <sz val="12"/>
        <color theme="1"/>
        <rFont val="新細明體"/>
        <family val="1"/>
        <charset val="136"/>
      </rPr>
      <t>上海市寶山區月浦鄉南塘村</t>
    </r>
    <r>
      <rPr>
        <sz val="12"/>
        <color theme="1"/>
        <rFont val="Calibri"/>
        <family val="2"/>
      </rPr>
      <t>BYM1</t>
    </r>
  </si>
  <si>
    <r>
      <rPr>
        <sz val="12"/>
        <color theme="1"/>
        <rFont val="新細明體"/>
        <family val="1"/>
        <charset val="136"/>
      </rPr>
      <t>卒於端平元年</t>
    </r>
  </si>
  <si>
    <r>
      <rPr>
        <sz val="12"/>
        <color theme="1"/>
        <rFont val="新細明體"/>
        <family val="1"/>
        <charset val="136"/>
      </rPr>
      <t>譚思通</t>
    </r>
    <r>
      <rPr>
        <sz val="12"/>
        <color theme="1"/>
        <rFont val="Calibri"/>
        <family val="2"/>
      </rPr>
      <t>(</t>
    </r>
    <r>
      <rPr>
        <sz val="12"/>
        <color theme="1"/>
        <rFont val="新細明體"/>
        <family val="1"/>
        <charset val="136"/>
      </rPr>
      <t>左</t>
    </r>
    <r>
      <rPr>
        <sz val="12"/>
        <color theme="1"/>
        <rFont val="Calibri"/>
        <family val="2"/>
      </rPr>
      <t>)</t>
    </r>
    <r>
      <rPr>
        <sz val="12"/>
        <color theme="1"/>
        <rFont val="新細明體"/>
        <family val="1"/>
        <charset val="136"/>
      </rPr>
      <t>、鄒氏</t>
    </r>
    <r>
      <rPr>
        <sz val="12"/>
        <color theme="1"/>
        <rFont val="Calibri"/>
        <family val="2"/>
      </rPr>
      <t>(</t>
    </r>
    <r>
      <rPr>
        <sz val="12"/>
        <color theme="1"/>
        <rFont val="新細明體"/>
        <family val="1"/>
        <charset val="136"/>
      </rPr>
      <t>右</t>
    </r>
    <r>
      <rPr>
        <sz val="12"/>
        <color theme="1"/>
        <rFont val="Calibri"/>
        <family val="2"/>
      </rPr>
      <t>)</t>
    </r>
  </si>
  <si>
    <r>
      <t>1160-1234(</t>
    </r>
    <r>
      <rPr>
        <sz val="12"/>
        <color theme="1"/>
        <rFont val="新細明體"/>
        <family val="1"/>
        <charset val="136"/>
      </rPr>
      <t>譚思通</t>
    </r>
    <r>
      <rPr>
        <sz val="12"/>
        <color theme="1"/>
        <rFont val="Calibri"/>
        <family val="2"/>
      </rPr>
      <t xml:space="preserve">) </t>
    </r>
    <r>
      <rPr>
        <sz val="12"/>
        <color theme="1"/>
        <rFont val="新細明體"/>
        <family val="1"/>
        <charset val="136"/>
      </rPr>
      <t>、</t>
    </r>
    <r>
      <rPr>
        <sz val="12"/>
        <color theme="1"/>
        <rFont val="Calibri"/>
        <family val="2"/>
      </rPr>
      <t>?-1224(</t>
    </r>
    <r>
      <rPr>
        <sz val="12"/>
        <color theme="1"/>
        <rFont val="新細明體"/>
        <family val="1"/>
        <charset val="136"/>
      </rPr>
      <t>鄒氏</t>
    </r>
    <r>
      <rPr>
        <sz val="12"/>
        <color theme="1"/>
        <rFont val="Calibri"/>
        <family val="2"/>
      </rPr>
      <t>)</t>
    </r>
  </si>
  <si>
    <r>
      <rPr>
        <sz val="12"/>
        <color theme="1"/>
        <rFont val="新細明體"/>
        <family val="1"/>
        <charset val="136"/>
      </rPr>
      <t>趙淑真</t>
    </r>
    <r>
      <rPr>
        <sz val="12"/>
        <color theme="1"/>
        <rFont val="Calibri"/>
        <family val="2"/>
      </rPr>
      <t>(</t>
    </r>
    <r>
      <rPr>
        <sz val="12"/>
        <color theme="1"/>
        <rFont val="新細明體"/>
        <family val="1"/>
        <charset val="136"/>
      </rPr>
      <t>子婦，</t>
    </r>
    <r>
      <rPr>
        <sz val="12"/>
        <color theme="1"/>
        <rFont val="Calibri"/>
        <family val="2"/>
      </rPr>
      <t>T2620)</t>
    </r>
  </si>
  <si>
    <r>
      <rPr>
        <sz val="12"/>
        <color theme="1"/>
        <rFont val="新細明體"/>
        <family val="1"/>
        <charset val="136"/>
      </rPr>
      <t>墓誌「宋故承務譚公封誌」</t>
    </r>
    <r>
      <rPr>
        <sz val="12"/>
        <color theme="1"/>
        <rFont val="Calibri"/>
        <family val="2"/>
      </rPr>
      <t>1(</t>
    </r>
    <r>
      <rPr>
        <sz val="12"/>
        <color theme="1"/>
        <rFont val="新細明體"/>
        <family val="1"/>
        <charset val="136"/>
      </rPr>
      <t>左</t>
    </r>
    <r>
      <rPr>
        <sz val="12"/>
        <color theme="1"/>
        <rFont val="Calibri"/>
        <family val="2"/>
      </rPr>
      <t>)</t>
    </r>
  </si>
  <si>
    <r>
      <rPr>
        <sz val="12"/>
        <color theme="1"/>
        <rFont val="新細明體"/>
        <family val="1"/>
        <charset val="136"/>
      </rPr>
      <t>承務郎</t>
    </r>
    <r>
      <rPr>
        <sz val="12"/>
        <color theme="1"/>
        <rFont val="Calibri"/>
        <family val="2"/>
      </rPr>
      <t>(</t>
    </r>
    <r>
      <rPr>
        <sz val="12"/>
        <color theme="1"/>
        <rFont val="新細明體"/>
        <family val="1"/>
        <charset val="136"/>
      </rPr>
      <t>譚思通</t>
    </r>
    <r>
      <rPr>
        <sz val="12"/>
        <color theme="1"/>
        <rFont val="Calibri"/>
        <family val="2"/>
      </rPr>
      <t>)</t>
    </r>
    <r>
      <rPr>
        <sz val="12"/>
        <color theme="1"/>
        <rFont val="新細明體"/>
        <family val="1"/>
        <charset val="136"/>
      </rPr>
      <t>、</t>
    </r>
    <r>
      <rPr>
        <sz val="12"/>
        <color theme="1"/>
        <rFont val="Calibri"/>
        <family val="2"/>
      </rPr>
      <t xml:space="preserve"> </t>
    </r>
    <r>
      <rPr>
        <sz val="12"/>
        <color theme="1"/>
        <rFont val="新細明體"/>
        <family val="1"/>
        <charset val="136"/>
      </rPr>
      <t>安人</t>
    </r>
    <r>
      <rPr>
        <sz val="12"/>
        <color theme="1"/>
        <rFont val="Calibri"/>
        <family val="2"/>
      </rPr>
      <t>(</t>
    </r>
    <r>
      <rPr>
        <sz val="12"/>
        <color theme="1"/>
        <rFont val="新細明體"/>
        <family val="1"/>
        <charset val="136"/>
      </rPr>
      <t>鄒氏</t>
    </r>
    <r>
      <rPr>
        <sz val="12"/>
        <color theme="1"/>
        <rFont val="Calibri"/>
        <family val="2"/>
      </rPr>
      <t>)</t>
    </r>
  </si>
  <si>
    <r>
      <t>fengzhi</t>
    </r>
    <r>
      <rPr>
        <sz val="12"/>
        <color theme="1"/>
        <rFont val="新細明體"/>
        <family val="1"/>
        <charset val="136"/>
      </rPr>
      <t>封誌</t>
    </r>
  </si>
  <si>
    <r>
      <rPr>
        <sz val="12"/>
        <color theme="1"/>
        <rFont val="新細明體"/>
        <family val="1"/>
        <charset val="136"/>
      </rPr>
      <t>何繼英；上海博物館，《上海唐宋元墓》，北京：科學出版社，</t>
    </r>
    <r>
      <rPr>
        <sz val="12"/>
        <color theme="1"/>
        <rFont val="Calibri"/>
        <family val="2"/>
      </rPr>
      <t>2014</t>
    </r>
    <r>
      <rPr>
        <sz val="12"/>
        <color theme="1"/>
        <rFont val="新細明體"/>
        <family val="1"/>
        <charset val="136"/>
      </rPr>
      <t>。</t>
    </r>
    <r>
      <rPr>
        <sz val="12"/>
        <color theme="1"/>
        <rFont val="Calibri"/>
        <family val="2"/>
      </rPr>
      <t xml:space="preserve">; </t>
    </r>
    <r>
      <rPr>
        <sz val="12"/>
        <color theme="1"/>
        <rFont val="新細明體"/>
        <family val="1"/>
        <charset val="136"/>
      </rPr>
      <t>廉萍，〈宋代出土文物中「壽星圖」的辨識〉，《中國國家博物館館刊》，</t>
    </r>
    <r>
      <rPr>
        <sz val="12"/>
        <color theme="1"/>
        <rFont val="Calibri"/>
        <family val="2"/>
      </rPr>
      <t>2020</t>
    </r>
    <r>
      <rPr>
        <sz val="12"/>
        <color theme="1"/>
        <rFont val="新細明體"/>
        <family val="1"/>
        <charset val="136"/>
      </rPr>
      <t>年</t>
    </r>
    <r>
      <rPr>
        <sz val="12"/>
        <color theme="1"/>
        <rFont val="Calibri"/>
        <family val="2"/>
      </rPr>
      <t>8</t>
    </r>
    <r>
      <rPr>
        <sz val="12"/>
        <color theme="1"/>
        <rFont val="新細明體"/>
        <family val="1"/>
        <charset val="136"/>
      </rPr>
      <t>期，頁</t>
    </r>
    <r>
      <rPr>
        <sz val="12"/>
        <color theme="1"/>
        <rFont val="Calibri"/>
        <family val="2"/>
      </rPr>
      <t>40-56</t>
    </r>
    <r>
      <rPr>
        <sz val="12"/>
        <color theme="1"/>
        <rFont val="新細明體"/>
        <family val="1"/>
        <charset val="136"/>
      </rPr>
      <t>。</t>
    </r>
  </si>
  <si>
    <r>
      <rPr>
        <sz val="12"/>
        <color theme="1"/>
        <rFont val="新細明體"/>
        <family val="1"/>
        <charset val="136"/>
      </rPr>
      <t>上海市寶山月浦鄉南塘村</t>
    </r>
    <r>
      <rPr>
        <sz val="12"/>
        <color theme="1"/>
        <rFont val="Calibri"/>
        <family val="2"/>
      </rPr>
      <t>BYM2</t>
    </r>
  </si>
  <si>
    <r>
      <rPr>
        <sz val="12"/>
        <color theme="1"/>
        <rFont val="新細明體"/>
        <family val="1"/>
        <charset val="136"/>
      </rPr>
      <t>葬於寶祐四年</t>
    </r>
  </si>
  <si>
    <r>
      <rPr>
        <sz val="12"/>
        <color theme="1"/>
        <rFont val="新細明體"/>
        <family val="1"/>
        <charset val="136"/>
      </rPr>
      <t>趙淑真</t>
    </r>
  </si>
  <si>
    <t>1187-1256(70)</t>
  </si>
  <si>
    <r>
      <rPr>
        <sz val="12"/>
        <color theme="1"/>
        <rFont val="新細明體"/>
        <family val="1"/>
        <charset val="136"/>
      </rPr>
      <t>譚思通</t>
    </r>
    <r>
      <rPr>
        <sz val="12"/>
        <color theme="1"/>
        <rFont val="Calibri"/>
        <family val="2"/>
      </rPr>
      <t>(</t>
    </r>
    <r>
      <rPr>
        <sz val="12"/>
        <color theme="1"/>
        <rFont val="新細明體"/>
        <family val="1"/>
        <charset val="136"/>
      </rPr>
      <t>夫父，</t>
    </r>
    <r>
      <rPr>
        <sz val="12"/>
        <color theme="1"/>
        <rFont val="Calibri"/>
        <family val="2"/>
      </rPr>
      <t>T2619)</t>
    </r>
  </si>
  <si>
    <r>
      <rPr>
        <sz val="12"/>
        <color theme="1"/>
        <rFont val="新細明體"/>
        <family val="1"/>
        <charset val="136"/>
      </rPr>
      <t>石碑形墓誌</t>
    </r>
    <r>
      <rPr>
        <sz val="12"/>
        <color theme="1"/>
        <rFont val="Calibri"/>
        <family val="2"/>
      </rPr>
      <t>(</t>
    </r>
    <r>
      <rPr>
        <sz val="12"/>
        <color theme="1"/>
        <rFont val="新細明體"/>
        <family val="1"/>
        <charset val="136"/>
      </rPr>
      <t>無題</t>
    </r>
    <r>
      <rPr>
        <sz val="12"/>
        <color theme="1"/>
        <rFont val="Calibri"/>
        <family val="2"/>
      </rPr>
      <t>)1</t>
    </r>
  </si>
  <si>
    <r>
      <rPr>
        <sz val="12"/>
        <color theme="1"/>
        <rFont val="新細明體"/>
        <family val="1"/>
        <charset val="136"/>
      </rPr>
      <t>上海市嘉定縣西門康樂餅乾廠</t>
    </r>
  </si>
  <si>
    <r>
      <rPr>
        <sz val="12"/>
        <color theme="1"/>
        <rFont val="新細明體"/>
        <family val="1"/>
        <charset val="136"/>
      </rPr>
      <t>葬於嘉定十年、葬於紹定三年</t>
    </r>
  </si>
  <si>
    <r>
      <rPr>
        <sz val="12"/>
        <color theme="1"/>
        <rFont val="新細明體"/>
        <family val="1"/>
        <charset val="136"/>
      </rPr>
      <t>周必強、耿道真</t>
    </r>
  </si>
  <si>
    <r>
      <t>1167-1216(50)</t>
    </r>
    <r>
      <rPr>
        <sz val="12"/>
        <color theme="1"/>
        <rFont val="新細明體"/>
        <family val="1"/>
        <charset val="136"/>
      </rPr>
      <t>、</t>
    </r>
    <r>
      <rPr>
        <sz val="12"/>
        <color theme="1"/>
        <rFont val="Calibri"/>
        <family val="2"/>
      </rPr>
      <t>1169-1229(61)</t>
    </r>
  </si>
  <si>
    <r>
      <rPr>
        <sz val="12"/>
        <color theme="1"/>
        <rFont val="新細明體"/>
        <family val="1"/>
        <charset val="136"/>
      </rPr>
      <t>周知柔家族墓</t>
    </r>
  </si>
  <si>
    <r>
      <rPr>
        <sz val="12"/>
        <color theme="1"/>
        <rFont val="新細明體"/>
        <family val="1"/>
        <charset val="136"/>
      </rPr>
      <t>青石墓誌</t>
    </r>
    <r>
      <rPr>
        <sz val="12"/>
        <color theme="1"/>
        <rFont val="Calibri"/>
        <family val="2"/>
      </rPr>
      <t>(</t>
    </r>
    <r>
      <rPr>
        <sz val="12"/>
        <color theme="1"/>
        <rFont val="新細明體"/>
        <family val="1"/>
        <charset val="136"/>
      </rPr>
      <t>無題</t>
    </r>
    <r>
      <rPr>
        <sz val="12"/>
        <color theme="1"/>
        <rFont val="Calibri"/>
        <family val="2"/>
      </rPr>
      <t>)2</t>
    </r>
  </si>
  <si>
    <r>
      <rPr>
        <sz val="12"/>
        <color theme="1"/>
        <rFont val="新細明體"/>
        <family val="1"/>
        <charset val="136"/>
      </rPr>
      <t>秉義郎</t>
    </r>
    <r>
      <rPr>
        <sz val="12"/>
        <color theme="1"/>
        <rFont val="Calibri"/>
        <family val="2"/>
      </rPr>
      <t>(</t>
    </r>
    <r>
      <rPr>
        <sz val="12"/>
        <color theme="1"/>
        <rFont val="新細明體"/>
        <family val="1"/>
        <charset val="136"/>
      </rPr>
      <t>周必強</t>
    </r>
    <r>
      <rPr>
        <sz val="12"/>
        <color theme="1"/>
        <rFont val="Calibri"/>
        <family val="2"/>
      </rPr>
      <t>)</t>
    </r>
    <r>
      <rPr>
        <sz val="12"/>
        <color theme="1"/>
        <rFont val="新細明體"/>
        <family val="1"/>
        <charset val="136"/>
      </rPr>
      <t>、孺人</t>
    </r>
    <r>
      <rPr>
        <sz val="12"/>
        <color theme="1"/>
        <rFont val="Calibri"/>
        <family val="2"/>
      </rPr>
      <t>(</t>
    </r>
    <r>
      <rPr>
        <sz val="12"/>
        <color theme="1"/>
        <rFont val="新細明體"/>
        <family val="1"/>
        <charset val="136"/>
      </rPr>
      <t>耿道真</t>
    </r>
    <r>
      <rPr>
        <sz val="12"/>
        <color theme="1"/>
        <rFont val="Calibri"/>
        <family val="2"/>
      </rPr>
      <t>)</t>
    </r>
  </si>
  <si>
    <r>
      <rPr>
        <sz val="12"/>
        <color theme="1"/>
        <rFont val="新細明體"/>
        <family val="1"/>
        <charset val="136"/>
      </rPr>
      <t>葬於嘉定三年、葬於嘉定七年</t>
    </r>
  </si>
  <si>
    <t>1210; 1214</t>
  </si>
  <si>
    <r>
      <rPr>
        <sz val="12"/>
        <color theme="1"/>
        <rFont val="新細明體"/>
        <family val="1"/>
        <charset val="136"/>
      </rPr>
      <t>周知柔、楊氏</t>
    </r>
  </si>
  <si>
    <r>
      <t>1138-1209(</t>
    </r>
    <r>
      <rPr>
        <sz val="12"/>
        <color theme="1"/>
        <rFont val="新細明體"/>
        <family val="1"/>
        <charset val="136"/>
      </rPr>
      <t>周知柔</t>
    </r>
    <r>
      <rPr>
        <sz val="12"/>
        <color theme="1"/>
        <rFont val="Calibri"/>
        <family val="2"/>
      </rPr>
      <t>)</t>
    </r>
    <r>
      <rPr>
        <sz val="12"/>
        <color theme="1"/>
        <rFont val="新細明體"/>
        <family val="1"/>
        <charset val="136"/>
      </rPr>
      <t>、</t>
    </r>
    <r>
      <rPr>
        <sz val="12"/>
        <color theme="1"/>
        <rFont val="Calibri"/>
        <family val="2"/>
      </rPr>
      <t>1139-1214(76)(</t>
    </r>
    <r>
      <rPr>
        <sz val="12"/>
        <color theme="1"/>
        <rFont val="新細明體"/>
        <family val="1"/>
        <charset val="136"/>
      </rPr>
      <t>楊氏</t>
    </r>
    <r>
      <rPr>
        <sz val="12"/>
        <color theme="1"/>
        <rFont val="Calibri"/>
        <family val="2"/>
      </rPr>
      <t>)</t>
    </r>
  </si>
  <si>
    <r>
      <rPr>
        <sz val="12"/>
        <color theme="1"/>
        <rFont val="新細明體"/>
        <family val="1"/>
        <charset val="136"/>
      </rPr>
      <t>石墓誌「宋故孺人賜冠帔楊氏之壙銘」</t>
    </r>
    <r>
      <rPr>
        <sz val="12"/>
        <color theme="1"/>
        <rFont val="Calibri"/>
        <family val="2"/>
      </rPr>
      <t>1</t>
    </r>
  </si>
  <si>
    <r>
      <rPr>
        <sz val="12"/>
        <color theme="1"/>
        <rFont val="新細明體"/>
        <family val="1"/>
        <charset val="136"/>
      </rPr>
      <t>保義郎、孺人</t>
    </r>
  </si>
  <si>
    <r>
      <rPr>
        <sz val="12"/>
        <color theme="1"/>
        <rFont val="新細明體"/>
        <family val="1"/>
        <charset val="136"/>
      </rPr>
      <t>上海市</t>
    </r>
  </si>
  <si>
    <r>
      <rPr>
        <sz val="12"/>
        <color theme="1"/>
        <rFont val="新細明體"/>
        <family val="1"/>
        <charset val="136"/>
      </rPr>
      <t>葬於開禧三年</t>
    </r>
  </si>
  <si>
    <r>
      <rPr>
        <sz val="12"/>
        <color theme="1"/>
        <rFont val="新細明體"/>
        <family val="1"/>
        <charset val="136"/>
      </rPr>
      <t>楊昕</t>
    </r>
  </si>
  <si>
    <t>1142-1207(66)</t>
  </si>
  <si>
    <r>
      <rPr>
        <sz val="12"/>
        <color theme="1"/>
        <rFont val="新細明體"/>
        <family val="1"/>
        <charset val="136"/>
      </rPr>
      <t>吉州吉水縣主簿</t>
    </r>
  </si>
  <si>
    <r>
      <rPr>
        <sz val="12"/>
        <color theme="1"/>
        <rFont val="新細明體"/>
        <family val="1"/>
        <charset val="136"/>
      </rPr>
      <t>上海市青浦區</t>
    </r>
  </si>
  <si>
    <r>
      <rPr>
        <sz val="12"/>
        <color theme="1"/>
        <rFont val="新細明體"/>
        <family val="1"/>
        <charset val="136"/>
      </rPr>
      <t>葬於嘉定八年十二月十三日</t>
    </r>
  </si>
  <si>
    <r>
      <rPr>
        <sz val="12"/>
        <color theme="1"/>
        <rFont val="新細明體"/>
        <family val="1"/>
        <charset val="136"/>
      </rPr>
      <t>杜申之</t>
    </r>
  </si>
  <si>
    <t>1175-1215</t>
  </si>
  <si>
    <r>
      <rPr>
        <sz val="12"/>
        <color theme="1"/>
        <rFont val="新細明體"/>
        <family val="1"/>
        <charset val="136"/>
      </rPr>
      <t>墓誌「宋故都監杜公墓碑」</t>
    </r>
    <r>
      <rPr>
        <sz val="12"/>
        <color theme="1"/>
        <rFont val="Calibri"/>
        <family val="2"/>
      </rPr>
      <t>1</t>
    </r>
  </si>
  <si>
    <r>
      <rPr>
        <sz val="12"/>
        <color theme="1"/>
        <rFont val="新細明體"/>
        <family val="1"/>
        <charset val="136"/>
      </rPr>
      <t>承節郎都監</t>
    </r>
  </si>
  <si>
    <r>
      <rPr>
        <sz val="12"/>
        <color theme="1"/>
        <rFont val="新細明體"/>
        <family val="1"/>
        <charset val="136"/>
      </rPr>
      <t>上海市青浦區重固鎮</t>
    </r>
  </si>
  <si>
    <r>
      <rPr>
        <sz val="12"/>
        <color theme="1"/>
        <rFont val="新細明體"/>
        <family val="1"/>
        <charset val="136"/>
      </rPr>
      <t>葬於淳祐二年十二月壬申</t>
    </r>
    <r>
      <rPr>
        <sz val="12"/>
        <color theme="1"/>
        <rFont val="Calibri"/>
        <family val="2"/>
      </rPr>
      <t>(24)</t>
    </r>
  </si>
  <si>
    <r>
      <rPr>
        <sz val="12"/>
        <color theme="1"/>
        <rFont val="新細明體"/>
        <family val="1"/>
        <charset val="136"/>
      </rPr>
      <t>林沐</t>
    </r>
  </si>
  <si>
    <t>1175-1241(67)</t>
  </si>
  <si>
    <r>
      <rPr>
        <sz val="12"/>
        <color theme="1"/>
        <rFont val="新細明體"/>
        <family val="1"/>
        <charset val="136"/>
      </rPr>
      <t>墓誌「宋故主簿林公墓碣」</t>
    </r>
    <r>
      <rPr>
        <sz val="12"/>
        <color theme="1"/>
        <rFont val="Calibri"/>
        <family val="2"/>
      </rPr>
      <t>1</t>
    </r>
  </si>
  <si>
    <r>
      <rPr>
        <sz val="12"/>
        <color theme="1"/>
        <rFont val="新細明體"/>
        <family val="1"/>
        <charset val="136"/>
      </rPr>
      <t>主簿</t>
    </r>
  </si>
  <si>
    <r>
      <rPr>
        <sz val="12"/>
        <color theme="1"/>
        <rFont val="新細明體"/>
        <family val="1"/>
        <charset val="136"/>
      </rPr>
      <t>葬於咸淳七年十二月十二日</t>
    </r>
  </si>
  <si>
    <r>
      <rPr>
        <sz val="12"/>
        <color theme="1"/>
        <rFont val="新細明體"/>
        <family val="1"/>
        <charset val="136"/>
      </rPr>
      <t>陸垚叟</t>
    </r>
  </si>
  <si>
    <t>1202-1271</t>
  </si>
  <si>
    <r>
      <rPr>
        <sz val="12"/>
        <color theme="1"/>
        <rFont val="新細明體"/>
        <family val="1"/>
        <charset val="136"/>
      </rPr>
      <t>墓誌「宋故府君上舍陸公壙誌」</t>
    </r>
    <r>
      <rPr>
        <sz val="12"/>
        <color theme="1"/>
        <rFont val="Calibri"/>
        <family val="2"/>
      </rPr>
      <t>1</t>
    </r>
  </si>
  <si>
    <r>
      <rPr>
        <sz val="12"/>
        <color theme="1"/>
        <rFont val="新細明體"/>
        <family val="1"/>
        <charset val="136"/>
      </rPr>
      <t>上海市嘉定縣城西門外公路</t>
    </r>
  </si>
  <si>
    <r>
      <rPr>
        <sz val="12"/>
        <color theme="1"/>
        <rFont val="新細明體"/>
        <family val="1"/>
        <charset val="136"/>
      </rPr>
      <t>葬於咸淳三年</t>
    </r>
  </si>
  <si>
    <r>
      <rPr>
        <sz val="12"/>
        <color theme="1"/>
        <rFont val="新細明體"/>
        <family val="1"/>
        <charset val="136"/>
      </rPr>
      <t>呂處淑、王子□</t>
    </r>
  </si>
  <si>
    <r>
      <t>1227-1260(</t>
    </r>
    <r>
      <rPr>
        <sz val="12"/>
        <color theme="1"/>
        <rFont val="新細明體"/>
        <family val="1"/>
        <charset val="136"/>
      </rPr>
      <t>呂處淑</t>
    </r>
    <r>
      <rPr>
        <sz val="12"/>
        <color theme="1"/>
        <rFont val="Calibri"/>
        <family val="2"/>
      </rPr>
      <t>)</t>
    </r>
    <r>
      <rPr>
        <sz val="12"/>
        <color theme="1"/>
        <rFont val="新細明體"/>
        <family val="1"/>
        <charset val="136"/>
      </rPr>
      <t>、</t>
    </r>
    <r>
      <rPr>
        <sz val="12"/>
        <color theme="1"/>
        <rFont val="Calibri"/>
        <family val="2"/>
      </rPr>
      <t>?-?(</t>
    </r>
    <r>
      <rPr>
        <sz val="12"/>
        <color theme="1"/>
        <rFont val="新細明體"/>
        <family val="1"/>
        <charset val="136"/>
      </rPr>
      <t>王子□</t>
    </r>
    <r>
      <rPr>
        <sz val="12"/>
        <color theme="1"/>
        <rFont val="Calibri"/>
        <family val="2"/>
      </rPr>
      <t>)</t>
    </r>
  </si>
  <si>
    <r>
      <rPr>
        <sz val="12"/>
        <color theme="1"/>
        <rFont val="新細明體"/>
        <family val="1"/>
        <charset val="136"/>
      </rPr>
      <t>孺人</t>
    </r>
    <r>
      <rPr>
        <sz val="12"/>
        <color theme="1"/>
        <rFont val="Calibri"/>
        <family val="2"/>
      </rPr>
      <t>(</t>
    </r>
    <r>
      <rPr>
        <sz val="12"/>
        <color theme="1"/>
        <rFont val="新細明體"/>
        <family val="1"/>
        <charset val="136"/>
      </rPr>
      <t>呂處淑</t>
    </r>
    <r>
      <rPr>
        <sz val="12"/>
        <color theme="1"/>
        <rFont val="Calibri"/>
        <family val="2"/>
      </rPr>
      <t>)</t>
    </r>
    <r>
      <rPr>
        <sz val="12"/>
        <color theme="1"/>
        <rFont val="新細明體"/>
        <family val="1"/>
        <charset val="136"/>
      </rPr>
      <t>、漕貢進士承節郎</t>
    </r>
    <r>
      <rPr>
        <sz val="12"/>
        <color theme="1"/>
        <rFont val="Calibri"/>
        <family val="2"/>
      </rPr>
      <t>(</t>
    </r>
    <r>
      <rPr>
        <sz val="12"/>
        <color theme="1"/>
        <rFont val="新細明體"/>
        <family val="1"/>
        <charset val="136"/>
      </rPr>
      <t>王子□</t>
    </r>
    <r>
      <rPr>
        <sz val="12"/>
        <color theme="1"/>
        <rFont val="Calibri"/>
        <family val="2"/>
      </rPr>
      <t>)</t>
    </r>
  </si>
  <si>
    <r>
      <rPr>
        <sz val="12"/>
        <color theme="1"/>
        <rFont val="新細明體"/>
        <family val="1"/>
        <charset val="136"/>
      </rPr>
      <t>浙江省金華市金東區曹宅鎮郭門村</t>
    </r>
  </si>
  <si>
    <r>
      <rPr>
        <sz val="12"/>
        <color theme="1"/>
        <rFont val="新細明體"/>
        <family val="1"/>
        <charset val="136"/>
      </rPr>
      <t>葬於紹興二十六年</t>
    </r>
  </si>
  <si>
    <r>
      <rPr>
        <sz val="12"/>
        <color theme="1"/>
        <rFont val="新細明體"/>
        <family val="1"/>
        <charset val="136"/>
      </rPr>
      <t>鄭剛中</t>
    </r>
    <r>
      <rPr>
        <sz val="12"/>
        <color theme="1"/>
        <rFont val="Calibri"/>
        <family val="2"/>
      </rPr>
      <t>(</t>
    </r>
    <r>
      <rPr>
        <sz val="12"/>
        <color theme="1"/>
        <rFont val="新細明體"/>
        <family val="1"/>
        <charset val="136"/>
      </rPr>
      <t>南</t>
    </r>
    <r>
      <rPr>
        <sz val="12"/>
        <color theme="1"/>
        <rFont val="Calibri"/>
        <family val="2"/>
      </rPr>
      <t>)</t>
    </r>
    <r>
      <rPr>
        <sz val="12"/>
        <color theme="1"/>
        <rFont val="新細明體"/>
        <family val="1"/>
        <charset val="136"/>
      </rPr>
      <t>、石氏</t>
    </r>
    <r>
      <rPr>
        <sz val="12"/>
        <color theme="1"/>
        <rFont val="Calibri"/>
        <family val="2"/>
      </rPr>
      <t>(</t>
    </r>
    <r>
      <rPr>
        <sz val="12"/>
        <color theme="1"/>
        <rFont val="新細明體"/>
        <family val="1"/>
        <charset val="136"/>
      </rPr>
      <t>北</t>
    </r>
    <r>
      <rPr>
        <sz val="12"/>
        <color theme="1"/>
        <rFont val="Calibri"/>
        <family val="2"/>
      </rPr>
      <t>)</t>
    </r>
  </si>
  <si>
    <r>
      <t>1088-1154(</t>
    </r>
    <r>
      <rPr>
        <sz val="12"/>
        <color theme="1"/>
        <rFont val="新細明體"/>
        <family val="1"/>
        <charset val="136"/>
      </rPr>
      <t>鄭剛中</t>
    </r>
    <r>
      <rPr>
        <sz val="12"/>
        <color theme="1"/>
        <rFont val="Calibri"/>
        <family val="2"/>
      </rPr>
      <t>)</t>
    </r>
    <r>
      <rPr>
        <sz val="12"/>
        <color theme="1"/>
        <rFont val="新細明體"/>
        <family val="1"/>
        <charset val="136"/>
      </rPr>
      <t>、</t>
    </r>
    <r>
      <rPr>
        <sz val="12"/>
        <color theme="1"/>
        <rFont val="Calibri"/>
        <family val="2"/>
      </rPr>
      <t>1098-1177(</t>
    </r>
    <r>
      <rPr>
        <sz val="12"/>
        <color theme="1"/>
        <rFont val="新細明體"/>
        <family val="1"/>
        <charset val="136"/>
      </rPr>
      <t>石氏</t>
    </r>
    <r>
      <rPr>
        <sz val="12"/>
        <color theme="1"/>
        <rFont val="Calibri"/>
        <family val="2"/>
      </rPr>
      <t>)</t>
    </r>
  </si>
  <si>
    <r>
      <rPr>
        <sz val="12"/>
        <color theme="1"/>
        <rFont val="新細明體"/>
        <family val="1"/>
        <charset val="136"/>
      </rPr>
      <t>石墓誌「宋故宣輔資政鄭公之墓」</t>
    </r>
    <r>
      <rPr>
        <sz val="12"/>
        <color theme="1"/>
        <rFont val="Calibri"/>
        <family val="2"/>
      </rPr>
      <t>1</t>
    </r>
    <r>
      <rPr>
        <sz val="12"/>
        <color theme="1"/>
        <rFont val="新細明體"/>
        <family val="1"/>
        <charset val="136"/>
      </rPr>
      <t>、石墓誌</t>
    </r>
    <r>
      <rPr>
        <sz val="12"/>
        <color theme="1"/>
        <rFont val="Calibri"/>
        <family val="2"/>
      </rPr>
      <t>(</t>
    </r>
    <r>
      <rPr>
        <sz val="12"/>
        <color theme="1"/>
        <rFont val="新細明體"/>
        <family val="1"/>
        <charset val="136"/>
      </rPr>
      <t>無題</t>
    </r>
    <r>
      <rPr>
        <sz val="12"/>
        <color theme="1"/>
        <rFont val="Calibri"/>
        <family val="2"/>
      </rPr>
      <t>)1(</t>
    </r>
    <r>
      <rPr>
        <sz val="12"/>
        <color theme="1"/>
        <rFont val="新細明體"/>
        <family val="1"/>
        <charset val="136"/>
      </rPr>
      <t>石氏</t>
    </r>
    <r>
      <rPr>
        <sz val="12"/>
        <color theme="1"/>
        <rFont val="Calibri"/>
        <family val="2"/>
      </rPr>
      <t>)</t>
    </r>
  </si>
  <si>
    <r>
      <rPr>
        <sz val="12"/>
        <color theme="1"/>
        <rFont val="新細明體"/>
        <family val="1"/>
        <charset val="136"/>
      </rPr>
      <t>宣撫資政</t>
    </r>
    <r>
      <rPr>
        <sz val="12"/>
        <color theme="1"/>
        <rFont val="Calibri"/>
        <family val="2"/>
      </rPr>
      <t>(</t>
    </r>
    <r>
      <rPr>
        <sz val="12"/>
        <color theme="1"/>
        <rFont val="新細明體"/>
        <family val="1"/>
        <charset val="136"/>
      </rPr>
      <t>鄭剛中</t>
    </r>
    <r>
      <rPr>
        <sz val="12"/>
        <color theme="1"/>
        <rFont val="Calibri"/>
        <family val="2"/>
      </rPr>
      <t>)</t>
    </r>
    <r>
      <rPr>
        <sz val="12"/>
        <color theme="1"/>
        <rFont val="新細明體"/>
        <family val="1"/>
        <charset val="136"/>
      </rPr>
      <t>、大寧郡太夫人</t>
    </r>
    <r>
      <rPr>
        <sz val="12"/>
        <color theme="1"/>
        <rFont val="Calibri"/>
        <family val="2"/>
      </rPr>
      <t>(</t>
    </r>
    <r>
      <rPr>
        <sz val="12"/>
        <color theme="1"/>
        <rFont val="新細明體"/>
        <family val="1"/>
        <charset val="136"/>
      </rPr>
      <t>石氏</t>
    </r>
    <r>
      <rPr>
        <sz val="12"/>
        <color theme="1"/>
        <rFont val="Calibri"/>
        <family val="2"/>
      </rPr>
      <t>)</t>
    </r>
  </si>
  <si>
    <r>
      <rPr>
        <sz val="12"/>
        <color theme="1"/>
        <rFont val="新細明體"/>
        <family val="1"/>
        <charset val="136"/>
      </rPr>
      <t>趙一新，〈金華磚雕考〉，《東方博物》，</t>
    </r>
    <r>
      <rPr>
        <sz val="12"/>
        <color theme="1"/>
        <rFont val="Calibri"/>
        <family val="2"/>
      </rPr>
      <t>26</t>
    </r>
    <r>
      <rPr>
        <sz val="12"/>
        <color theme="1"/>
        <rFont val="新細明體"/>
        <family val="1"/>
        <charset val="136"/>
      </rPr>
      <t>，</t>
    </r>
    <r>
      <rPr>
        <sz val="12"/>
        <color theme="1"/>
        <rFont val="Calibri"/>
        <family val="2"/>
      </rPr>
      <t>2008</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103-106</t>
    </r>
    <r>
      <rPr>
        <sz val="12"/>
        <color theme="1"/>
        <rFont val="新細明體"/>
        <family val="1"/>
        <charset val="136"/>
      </rPr>
      <t>。</t>
    </r>
    <r>
      <rPr>
        <sz val="12"/>
        <color theme="1"/>
        <rFont val="Calibri"/>
        <family val="2"/>
      </rPr>
      <t xml:space="preserve">; </t>
    </r>
    <r>
      <rPr>
        <sz val="12"/>
        <color theme="1"/>
        <rFont val="新細明體"/>
        <family val="1"/>
        <charset val="136"/>
      </rPr>
      <t>浙江省文物考古研究所，《浙江宋墓》，北京：科學出版社，</t>
    </r>
    <r>
      <rPr>
        <sz val="12"/>
        <color theme="1"/>
        <rFont val="Calibri"/>
        <family val="2"/>
      </rPr>
      <t>2009</t>
    </r>
    <r>
      <rPr>
        <sz val="12"/>
        <color theme="1"/>
        <rFont val="新細明體"/>
        <family val="1"/>
        <charset val="136"/>
      </rPr>
      <t>。</t>
    </r>
  </si>
  <si>
    <r>
      <rPr>
        <sz val="12"/>
        <color theme="1"/>
        <rFont val="新細明體"/>
        <family val="1"/>
        <charset val="136"/>
      </rPr>
      <t>浙江省雲和縣石塘鎮小順村正屏山</t>
    </r>
  </si>
  <si>
    <r>
      <rPr>
        <sz val="12"/>
        <color theme="1"/>
        <rFont val="新細明體"/>
        <family val="1"/>
        <charset val="136"/>
      </rPr>
      <t>石墓誌</t>
    </r>
    <r>
      <rPr>
        <sz val="12"/>
        <color theme="1"/>
        <rFont val="Calibri"/>
        <family val="2"/>
      </rPr>
      <t>1(</t>
    </r>
    <r>
      <rPr>
        <sz val="12"/>
        <color theme="1"/>
        <rFont val="新細明體"/>
        <family val="1"/>
        <charset val="136"/>
      </rPr>
      <t>出土於拜壇及第二級台地</t>
    </r>
    <r>
      <rPr>
        <sz val="12"/>
        <color theme="1"/>
        <rFont val="Calibri"/>
        <family val="2"/>
      </rPr>
      <t>)</t>
    </r>
  </si>
  <si>
    <r>
      <rPr>
        <sz val="12"/>
        <color theme="1"/>
        <rFont val="新細明體"/>
        <family val="1"/>
        <charset val="136"/>
      </rPr>
      <t>浙江省台州市臨海市嶺外村</t>
    </r>
  </si>
  <si>
    <r>
      <rPr>
        <sz val="12"/>
        <color theme="1"/>
        <rFont val="新細明體"/>
        <family val="1"/>
        <charset val="136"/>
      </rPr>
      <t>葬於紹定四年十月</t>
    </r>
  </si>
  <si>
    <r>
      <rPr>
        <sz val="12"/>
        <color theme="1"/>
        <rFont val="新細明體"/>
        <family val="1"/>
        <charset val="136"/>
      </rPr>
      <t>趙汝适</t>
    </r>
  </si>
  <si>
    <t>1170-1231(62)</t>
  </si>
  <si>
    <r>
      <rPr>
        <sz val="12"/>
        <color theme="1"/>
        <rFont val="新細明體"/>
        <family val="1"/>
        <charset val="136"/>
      </rPr>
      <t>宗室</t>
    </r>
  </si>
  <si>
    <r>
      <rPr>
        <sz val="12"/>
        <color theme="1"/>
        <rFont val="新細明體"/>
        <family val="1"/>
        <charset val="136"/>
      </rPr>
      <t>徐三見，〈浙江臨海市發現宋代趙汝適墓誌〉，《考古》，</t>
    </r>
    <r>
      <rPr>
        <sz val="12"/>
        <color theme="1"/>
        <rFont val="Calibri"/>
        <family val="2"/>
      </rPr>
      <t>1987</t>
    </r>
    <r>
      <rPr>
        <sz val="12"/>
        <color theme="1"/>
        <rFont val="新細明體"/>
        <family val="1"/>
        <charset val="136"/>
      </rPr>
      <t>年</t>
    </r>
    <r>
      <rPr>
        <sz val="12"/>
        <color theme="1"/>
        <rFont val="Calibri"/>
        <family val="2"/>
      </rPr>
      <t>10</t>
    </r>
    <r>
      <rPr>
        <sz val="12"/>
        <color theme="1"/>
        <rFont val="新細明體"/>
        <family val="1"/>
        <charset val="136"/>
      </rPr>
      <t>期，頁</t>
    </r>
    <r>
      <rPr>
        <sz val="12"/>
        <color theme="1"/>
        <rFont val="Calibri"/>
        <family val="2"/>
      </rPr>
      <t>956-957</t>
    </r>
    <r>
      <rPr>
        <sz val="12"/>
        <color theme="1"/>
        <rFont val="新細明體"/>
        <family val="1"/>
        <charset val="136"/>
      </rPr>
      <t>。</t>
    </r>
  </si>
  <si>
    <r>
      <rPr>
        <sz val="12"/>
        <color theme="1"/>
        <rFont val="新細明體"/>
        <family val="1"/>
        <charset val="136"/>
      </rPr>
      <t>浙江省天台縣石溪鄉溪邊村</t>
    </r>
  </si>
  <si>
    <r>
      <rPr>
        <sz val="12"/>
        <color theme="1"/>
        <rFont val="新細明體"/>
        <family val="1"/>
        <charset val="136"/>
      </rPr>
      <t>宋代</t>
    </r>
  </si>
  <si>
    <r>
      <rPr>
        <sz val="12"/>
        <color theme="1"/>
        <rFont val="新細明體"/>
        <family val="1"/>
        <charset val="136"/>
      </rPr>
      <t>賈涉</t>
    </r>
  </si>
  <si>
    <t>1178-1223</t>
  </si>
  <si>
    <r>
      <rPr>
        <sz val="12"/>
        <color theme="1"/>
        <rFont val="新細明體"/>
        <family val="1"/>
        <charset val="136"/>
      </rPr>
      <t>墓誌「宋制置鎮撫大使龍學光祿賈公之墓」</t>
    </r>
    <r>
      <rPr>
        <sz val="12"/>
        <color theme="1"/>
        <rFont val="Calibri"/>
        <family val="2"/>
      </rPr>
      <t>1</t>
    </r>
  </si>
  <si>
    <r>
      <rPr>
        <sz val="12"/>
        <color theme="1"/>
        <rFont val="新細明體"/>
        <family val="1"/>
        <charset val="136"/>
      </rPr>
      <t>制置鎮撫大使龍學光祿</t>
    </r>
  </si>
  <si>
    <r>
      <rPr>
        <sz val="12"/>
        <color theme="1"/>
        <rFont val="新細明體"/>
        <family val="1"/>
        <charset val="136"/>
      </rPr>
      <t>徐三見，〈浙江天臺縣發現宋賈涉墓誌〉，《考古》，</t>
    </r>
    <r>
      <rPr>
        <sz val="12"/>
        <color theme="1"/>
        <rFont val="Calibri"/>
        <family val="2"/>
      </rPr>
      <t>1993</t>
    </r>
    <r>
      <rPr>
        <sz val="12"/>
        <color theme="1"/>
        <rFont val="新細明體"/>
        <family val="1"/>
        <charset val="136"/>
      </rPr>
      <t>年</t>
    </r>
    <r>
      <rPr>
        <sz val="12"/>
        <color theme="1"/>
        <rFont val="Calibri"/>
        <family val="2"/>
      </rPr>
      <t>12</t>
    </r>
    <r>
      <rPr>
        <sz val="12"/>
        <color theme="1"/>
        <rFont val="新細明體"/>
        <family val="1"/>
        <charset val="136"/>
      </rPr>
      <t>期，頁</t>
    </r>
    <r>
      <rPr>
        <sz val="12"/>
        <color theme="1"/>
        <rFont val="Calibri"/>
        <family val="2"/>
      </rPr>
      <t>1144-1145</t>
    </r>
    <r>
      <rPr>
        <sz val="12"/>
        <color theme="1"/>
        <rFont val="新細明體"/>
        <family val="1"/>
        <charset val="136"/>
      </rPr>
      <t>。</t>
    </r>
  </si>
  <si>
    <r>
      <rPr>
        <sz val="12"/>
        <color theme="1"/>
        <rFont val="新細明體"/>
        <family val="1"/>
        <charset val="136"/>
      </rPr>
      <t>浙江省麗水市蓮都區黃泥山</t>
    </r>
  </si>
  <si>
    <r>
      <rPr>
        <sz val="12"/>
        <color theme="1"/>
        <rFont val="新細明體"/>
        <family val="1"/>
        <charset val="136"/>
      </rPr>
      <t>卒於嘉定戊寅十月</t>
    </r>
    <r>
      <rPr>
        <sz val="12"/>
        <color theme="1"/>
        <rFont val="Calibri"/>
        <family val="2"/>
      </rPr>
      <t xml:space="preserve"> </t>
    </r>
    <r>
      <rPr>
        <sz val="12"/>
        <color theme="1"/>
        <rFont val="新細明體"/>
        <family val="1"/>
        <charset val="136"/>
      </rPr>
      <t>重葬於元至元丁亥年</t>
    </r>
  </si>
  <si>
    <t>1218; 1287</t>
  </si>
  <si>
    <r>
      <rPr>
        <sz val="12"/>
        <color theme="1"/>
        <rFont val="新細明體"/>
        <family val="1"/>
        <charset val="136"/>
      </rPr>
      <t>葉宗魯、王氏、鄭氏</t>
    </r>
  </si>
  <si>
    <r>
      <t>1146-1218(73)(</t>
    </r>
    <r>
      <rPr>
        <sz val="12"/>
        <color theme="1"/>
        <rFont val="新細明體"/>
        <family val="1"/>
        <charset val="136"/>
      </rPr>
      <t>葉宗魯</t>
    </r>
    <r>
      <rPr>
        <sz val="12"/>
        <color theme="1"/>
        <rFont val="Calibri"/>
        <family val="2"/>
      </rPr>
      <t>)</t>
    </r>
    <r>
      <rPr>
        <sz val="12"/>
        <color theme="1"/>
        <rFont val="新細明體"/>
        <family val="1"/>
        <charset val="136"/>
      </rPr>
      <t>、</t>
    </r>
    <r>
      <rPr>
        <sz val="12"/>
        <color theme="1"/>
        <rFont val="Calibri"/>
        <family val="2"/>
      </rPr>
      <t>1163-1219(57)(</t>
    </r>
    <r>
      <rPr>
        <sz val="12"/>
        <color theme="1"/>
        <rFont val="新細明體"/>
        <family val="1"/>
        <charset val="136"/>
      </rPr>
      <t>鄭氏</t>
    </r>
    <r>
      <rPr>
        <sz val="12"/>
        <color theme="1"/>
        <rFont val="Calibri"/>
        <family val="2"/>
      </rPr>
      <t>)</t>
    </r>
  </si>
  <si>
    <r>
      <rPr>
        <sz val="12"/>
        <color theme="1"/>
        <rFont val="新細明體"/>
        <family val="1"/>
        <charset val="136"/>
      </rPr>
      <t>石墓誌「宋故朝請大夫宮使知府提舉郎中葉公壙誌」</t>
    </r>
    <r>
      <rPr>
        <sz val="12"/>
        <color theme="1"/>
        <rFont val="Calibri"/>
        <family val="2"/>
      </rPr>
      <t>1</t>
    </r>
    <r>
      <rPr>
        <sz val="12"/>
        <color theme="1"/>
        <rFont val="新細明體"/>
        <family val="1"/>
        <charset val="136"/>
      </rPr>
      <t>、石墓誌「宋故宜人鄭氏壙誌」</t>
    </r>
    <r>
      <rPr>
        <sz val="12"/>
        <color theme="1"/>
        <rFont val="Calibri"/>
        <family val="2"/>
      </rPr>
      <t>1</t>
    </r>
  </si>
  <si>
    <r>
      <rPr>
        <sz val="12"/>
        <color theme="1"/>
        <rFont val="新細明體"/>
        <family val="1"/>
        <charset val="136"/>
      </rPr>
      <t>朝請大夫宮使知府提舉郎中（從六品）、宜人</t>
    </r>
    <r>
      <rPr>
        <sz val="12"/>
        <color theme="1"/>
        <rFont val="Calibri"/>
        <family val="2"/>
      </rPr>
      <t>(</t>
    </r>
    <r>
      <rPr>
        <sz val="12"/>
        <color theme="1"/>
        <rFont val="新細明體"/>
        <family val="1"/>
        <charset val="136"/>
      </rPr>
      <t>鄭氏</t>
    </r>
    <r>
      <rPr>
        <sz val="12"/>
        <color theme="1"/>
        <rFont val="Calibri"/>
        <family val="2"/>
      </rPr>
      <t>)</t>
    </r>
  </si>
  <si>
    <r>
      <rPr>
        <sz val="12"/>
        <color theme="1"/>
        <rFont val="新細明體"/>
        <family val="1"/>
        <charset val="136"/>
      </rPr>
      <t>吳東海，〈浙江麗水市發現一座南宋墓〉，《考古》，</t>
    </r>
    <r>
      <rPr>
        <sz val="12"/>
        <color theme="1"/>
        <rFont val="Calibri"/>
        <family val="2"/>
      </rPr>
      <t>2004</t>
    </r>
    <r>
      <rPr>
        <sz val="12"/>
        <color theme="1"/>
        <rFont val="新細明體"/>
        <family val="1"/>
        <charset val="136"/>
      </rPr>
      <t>年</t>
    </r>
    <r>
      <rPr>
        <sz val="12"/>
        <color theme="1"/>
        <rFont val="Calibri"/>
        <family val="2"/>
      </rPr>
      <t>10</t>
    </r>
    <r>
      <rPr>
        <sz val="12"/>
        <color theme="1"/>
        <rFont val="新細明體"/>
        <family val="1"/>
        <charset val="136"/>
      </rPr>
      <t>期，頁</t>
    </r>
    <r>
      <rPr>
        <sz val="12"/>
        <color theme="1"/>
        <rFont val="Calibri"/>
        <family val="2"/>
      </rPr>
      <t>93-96</t>
    </r>
    <r>
      <rPr>
        <sz val="12"/>
        <color theme="1"/>
        <rFont val="新細明體"/>
        <family val="1"/>
        <charset val="136"/>
      </rPr>
      <t>。</t>
    </r>
    <r>
      <rPr>
        <sz val="12"/>
        <color theme="1"/>
        <rFont val="Calibri"/>
        <family val="2"/>
      </rPr>
      <t xml:space="preserve">; </t>
    </r>
    <r>
      <rPr>
        <sz val="12"/>
        <color theme="1"/>
        <rFont val="新細明體"/>
        <family val="1"/>
        <charset val="136"/>
      </rPr>
      <t>鄭嘉勵、梁曉華，《麗水宋元墓誌集錄》，杭州：浙江古籍出版社，</t>
    </r>
    <r>
      <rPr>
        <sz val="12"/>
        <color theme="1"/>
        <rFont val="Calibri"/>
        <family val="2"/>
      </rPr>
      <t>2013</t>
    </r>
    <r>
      <rPr>
        <sz val="12"/>
        <color theme="1"/>
        <rFont val="新細明體"/>
        <family val="1"/>
        <charset val="136"/>
      </rPr>
      <t>。</t>
    </r>
    <r>
      <rPr>
        <sz val="12"/>
        <color theme="1"/>
        <rFont val="Calibri"/>
        <family val="2"/>
      </rPr>
      <t xml:space="preserve">; </t>
    </r>
    <r>
      <rPr>
        <sz val="12"/>
        <color theme="1"/>
        <rFont val="新細明體"/>
        <family val="1"/>
        <charset val="136"/>
      </rPr>
      <t>浙江省文物考古研究所，〈麗水市南宋嘉定十一年</t>
    </r>
    <r>
      <rPr>
        <sz val="12"/>
        <color theme="1"/>
        <rFont val="Calibri"/>
        <family val="2"/>
      </rPr>
      <t>(1218</t>
    </r>
    <r>
      <rPr>
        <sz val="12"/>
        <color theme="1"/>
        <rFont val="新細明體"/>
        <family val="1"/>
        <charset val="136"/>
      </rPr>
      <t>年</t>
    </r>
    <r>
      <rPr>
        <sz val="12"/>
        <color theme="1"/>
        <rFont val="Calibri"/>
        <family val="2"/>
      </rPr>
      <t>)</t>
    </r>
    <r>
      <rPr>
        <sz val="12"/>
        <color theme="1"/>
        <rFont val="新細明體"/>
        <family val="1"/>
        <charset val="136"/>
      </rPr>
      <t>葉宗魯墓〉，收入《浙江紀年墓與紀年瓷・麗水卷》，北京：文物出版社，</t>
    </r>
    <r>
      <rPr>
        <sz val="12"/>
        <color theme="1"/>
        <rFont val="Calibri"/>
        <family val="2"/>
      </rPr>
      <t>2019</t>
    </r>
    <r>
      <rPr>
        <sz val="12"/>
        <color theme="1"/>
        <rFont val="新細明體"/>
        <family val="1"/>
        <charset val="136"/>
      </rPr>
      <t>，頁</t>
    </r>
    <r>
      <rPr>
        <sz val="12"/>
        <color theme="1"/>
        <rFont val="Calibri"/>
        <family val="2"/>
      </rPr>
      <t>160-163</t>
    </r>
    <r>
      <rPr>
        <sz val="12"/>
        <color theme="1"/>
        <rFont val="新細明體"/>
        <family val="1"/>
        <charset val="136"/>
      </rPr>
      <t>。</t>
    </r>
  </si>
  <si>
    <r>
      <rPr>
        <sz val="12"/>
        <color theme="1"/>
        <rFont val="新細明體"/>
        <family val="1"/>
        <charset val="136"/>
      </rPr>
      <t>江蘇省常州市溧陽市沙河鄉新沙村</t>
    </r>
  </si>
  <si>
    <r>
      <rPr>
        <sz val="12"/>
        <color theme="1"/>
        <rFont val="新細明體"/>
        <family val="1"/>
        <charset val="136"/>
      </rPr>
      <t>卒於咸淳六年十一月二十四日</t>
    </r>
  </si>
  <si>
    <r>
      <rPr>
        <sz val="12"/>
        <color theme="1"/>
        <rFont val="新細明體"/>
        <family val="1"/>
        <charset val="136"/>
      </rPr>
      <t>周德清</t>
    </r>
  </si>
  <si>
    <t>1200-1271</t>
  </si>
  <si>
    <r>
      <rPr>
        <sz val="12"/>
        <color theme="1"/>
        <rFont val="新細明體"/>
        <family val="1"/>
        <charset val="136"/>
      </rPr>
      <t>朱安國</t>
    </r>
    <r>
      <rPr>
        <sz val="12"/>
        <color theme="1"/>
        <rFont val="Calibri"/>
        <family val="2"/>
      </rPr>
      <t>(</t>
    </r>
    <r>
      <rPr>
        <sz val="12"/>
        <color theme="1"/>
        <rFont val="新細明體"/>
        <family val="1"/>
        <charset val="136"/>
      </rPr>
      <t>表姪、撰文者</t>
    </r>
    <r>
      <rPr>
        <sz val="12"/>
        <color theme="1"/>
        <rFont val="Calibri"/>
        <family val="2"/>
      </rPr>
      <t>)</t>
    </r>
  </si>
  <si>
    <r>
      <rPr>
        <sz val="12"/>
        <color theme="1"/>
        <rFont val="新細明體"/>
        <family val="1"/>
        <charset val="136"/>
      </rPr>
      <t>青石壙誌「宋故安人周氏壙志」</t>
    </r>
    <r>
      <rPr>
        <sz val="12"/>
        <color theme="1"/>
        <rFont val="Calibri"/>
        <family val="2"/>
      </rPr>
      <t>1</t>
    </r>
  </si>
  <si>
    <r>
      <rPr>
        <sz val="12"/>
        <color theme="1"/>
        <rFont val="新細明體"/>
        <family val="1"/>
        <charset val="136"/>
      </rPr>
      <t>狄富保，〈溧陽沙河宋代木椁墓〉，《東南文化》，</t>
    </r>
    <r>
      <rPr>
        <sz val="12"/>
        <color theme="1"/>
        <rFont val="Calibri"/>
        <family val="2"/>
      </rPr>
      <t>1994</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121</t>
    </r>
    <r>
      <rPr>
        <sz val="12"/>
        <color theme="1"/>
        <rFont val="新細明體"/>
        <family val="1"/>
        <charset val="136"/>
      </rPr>
      <t>。</t>
    </r>
  </si>
  <si>
    <r>
      <rPr>
        <sz val="12"/>
        <color theme="1"/>
        <rFont val="新細明體"/>
        <family val="1"/>
        <charset val="136"/>
      </rPr>
      <t>浙江省紹興市諸暨市東和鄉上姚村</t>
    </r>
  </si>
  <si>
    <r>
      <rPr>
        <sz val="12"/>
        <color theme="1"/>
        <rFont val="新細明體"/>
        <family val="1"/>
        <charset val="136"/>
      </rPr>
      <t>葬於紹興六年七月六日</t>
    </r>
  </si>
  <si>
    <r>
      <rPr>
        <sz val="12"/>
        <color theme="1"/>
        <rFont val="新細明體"/>
        <family val="1"/>
        <charset val="136"/>
      </rPr>
      <t>姚舜明、張氏</t>
    </r>
  </si>
  <si>
    <r>
      <t>1071-1135(65)(</t>
    </r>
    <r>
      <rPr>
        <sz val="12"/>
        <color theme="1"/>
        <rFont val="新細明體"/>
        <family val="1"/>
        <charset val="136"/>
      </rPr>
      <t>姚舜明</t>
    </r>
    <r>
      <rPr>
        <sz val="12"/>
        <color theme="1"/>
        <rFont val="Calibri"/>
        <family val="2"/>
      </rPr>
      <t>)</t>
    </r>
    <r>
      <rPr>
        <sz val="12"/>
        <color theme="1"/>
        <rFont val="新細明體"/>
        <family val="1"/>
        <charset val="136"/>
      </rPr>
      <t>、</t>
    </r>
    <r>
      <rPr>
        <sz val="12"/>
        <color theme="1"/>
        <rFont val="Calibri"/>
        <family val="2"/>
      </rPr>
      <t>1078-1145(</t>
    </r>
    <r>
      <rPr>
        <sz val="12"/>
        <color theme="1"/>
        <rFont val="新細明體"/>
        <family val="1"/>
        <charset val="136"/>
      </rPr>
      <t>張氏</t>
    </r>
    <r>
      <rPr>
        <sz val="12"/>
        <color theme="1"/>
        <rFont val="Calibri"/>
        <family val="2"/>
      </rPr>
      <t>)</t>
    </r>
  </si>
  <si>
    <r>
      <rPr>
        <sz val="12"/>
        <color theme="1"/>
        <rFont val="新細明體"/>
        <family val="1"/>
        <charset val="136"/>
      </rPr>
      <t>姚宏</t>
    </r>
    <r>
      <rPr>
        <sz val="12"/>
        <color theme="1"/>
        <rFont val="Calibri"/>
        <family val="2"/>
      </rPr>
      <t>(</t>
    </r>
    <r>
      <rPr>
        <sz val="12"/>
        <color theme="1"/>
        <rFont val="新細明體"/>
        <family val="1"/>
        <charset val="136"/>
      </rPr>
      <t>子</t>
    </r>
    <r>
      <rPr>
        <sz val="12"/>
        <color theme="1"/>
        <rFont val="Calibri"/>
        <family val="2"/>
      </rPr>
      <t>)</t>
    </r>
    <r>
      <rPr>
        <sz val="12"/>
        <color theme="1"/>
        <rFont val="新細明體"/>
        <family val="1"/>
        <charset val="136"/>
      </rPr>
      <t>、姚寬</t>
    </r>
    <r>
      <rPr>
        <sz val="12"/>
        <color theme="1"/>
        <rFont val="Calibri"/>
        <family val="2"/>
      </rPr>
      <t>(</t>
    </r>
    <r>
      <rPr>
        <sz val="12"/>
        <color theme="1"/>
        <rFont val="新細明體"/>
        <family val="1"/>
        <charset val="136"/>
      </rPr>
      <t>子</t>
    </r>
    <r>
      <rPr>
        <sz val="12"/>
        <color theme="1"/>
        <rFont val="Calibri"/>
        <family val="2"/>
      </rPr>
      <t>)</t>
    </r>
    <r>
      <rPr>
        <sz val="12"/>
        <color theme="1"/>
        <rFont val="新細明體"/>
        <family val="1"/>
        <charset val="136"/>
      </rPr>
      <t>、姚寓</t>
    </r>
    <r>
      <rPr>
        <sz val="12"/>
        <color theme="1"/>
        <rFont val="Calibri"/>
        <family val="2"/>
      </rPr>
      <t>(</t>
    </r>
    <r>
      <rPr>
        <sz val="12"/>
        <color theme="1"/>
        <rFont val="新細明體"/>
        <family val="1"/>
        <charset val="136"/>
      </rPr>
      <t>子</t>
    </r>
    <r>
      <rPr>
        <sz val="12"/>
        <color theme="1"/>
        <rFont val="Calibri"/>
        <family val="2"/>
      </rPr>
      <t>)</t>
    </r>
    <r>
      <rPr>
        <sz val="12"/>
        <color theme="1"/>
        <rFont val="新細明體"/>
        <family val="1"/>
        <charset val="136"/>
      </rPr>
      <t>、姚憲</t>
    </r>
    <r>
      <rPr>
        <sz val="12"/>
        <color theme="1"/>
        <rFont val="Calibri"/>
        <family val="2"/>
      </rPr>
      <t>(</t>
    </r>
    <r>
      <rPr>
        <sz val="12"/>
        <color theme="1"/>
        <rFont val="新細明體"/>
        <family val="1"/>
        <charset val="136"/>
      </rPr>
      <t>子</t>
    </r>
    <r>
      <rPr>
        <sz val="12"/>
        <color theme="1"/>
        <rFont val="Calibri"/>
        <family val="2"/>
      </rPr>
      <t>)</t>
    </r>
  </si>
  <si>
    <r>
      <rPr>
        <sz val="12"/>
        <color theme="1"/>
        <rFont val="新細明體"/>
        <family val="1"/>
        <charset val="136"/>
      </rPr>
      <t>墓誌「宋左中大夫徽猷閣待制提舉江州太平觀文安縣開國男食邑三百戶賜紫金魚袋姚公墓」</t>
    </r>
    <r>
      <rPr>
        <sz val="12"/>
        <color theme="1"/>
        <rFont val="Calibri"/>
        <family val="2"/>
      </rPr>
      <t>1(</t>
    </r>
    <r>
      <rPr>
        <sz val="12"/>
        <color theme="1"/>
        <rFont val="新細明體"/>
        <family val="1"/>
        <charset val="136"/>
      </rPr>
      <t>帶鐵誌蓋</t>
    </r>
    <r>
      <rPr>
        <sz val="12"/>
        <color theme="1"/>
        <rFont val="Calibri"/>
        <family val="2"/>
      </rPr>
      <t>)</t>
    </r>
    <r>
      <rPr>
        <sz val="12"/>
        <color theme="1"/>
        <rFont val="新細明體"/>
        <family val="1"/>
        <charset val="136"/>
      </rPr>
      <t>、黑色大理石墓誌「宋碩人張氏墓」</t>
    </r>
    <r>
      <rPr>
        <sz val="12"/>
        <color theme="1"/>
        <rFont val="Calibri"/>
        <family val="2"/>
      </rPr>
      <t>1</t>
    </r>
  </si>
  <si>
    <r>
      <rPr>
        <sz val="12"/>
        <color theme="1"/>
        <rFont val="新細明體"/>
        <family val="1"/>
        <charset val="136"/>
      </rPr>
      <t>文安縣開國男食邑三百戶賜紫金魚袋</t>
    </r>
    <r>
      <rPr>
        <sz val="12"/>
        <color theme="1"/>
        <rFont val="Calibri"/>
        <family val="2"/>
      </rPr>
      <t>(</t>
    </r>
    <r>
      <rPr>
        <sz val="12"/>
        <color theme="1"/>
        <rFont val="新細明體"/>
        <family val="1"/>
        <charset val="136"/>
      </rPr>
      <t>姚舜明</t>
    </r>
    <r>
      <rPr>
        <sz val="12"/>
        <color theme="1"/>
        <rFont val="Calibri"/>
        <family val="2"/>
      </rPr>
      <t>)</t>
    </r>
    <r>
      <rPr>
        <sz val="12"/>
        <color theme="1"/>
        <rFont val="新細明體"/>
        <family val="1"/>
        <charset val="136"/>
      </rPr>
      <t>、碩人</t>
    </r>
    <r>
      <rPr>
        <sz val="12"/>
        <color theme="1"/>
        <rFont val="Calibri"/>
        <family val="2"/>
      </rPr>
      <t>(</t>
    </r>
    <r>
      <rPr>
        <sz val="12"/>
        <color theme="1"/>
        <rFont val="新細明體"/>
        <family val="1"/>
        <charset val="136"/>
      </rPr>
      <t>張氏</t>
    </r>
    <r>
      <rPr>
        <sz val="12"/>
        <color theme="1"/>
        <rFont val="Calibri"/>
        <family val="2"/>
      </rPr>
      <t>)</t>
    </r>
  </si>
  <si>
    <r>
      <rPr>
        <sz val="12"/>
        <color theme="1"/>
        <rFont val="新細明體"/>
        <family val="1"/>
        <charset val="136"/>
      </rPr>
      <t>宋美英，〈宋代姚舜明墓誌考〉，《東方博物》，</t>
    </r>
    <r>
      <rPr>
        <sz val="12"/>
        <color theme="1"/>
        <rFont val="Calibri"/>
        <family val="2"/>
      </rPr>
      <t>30</t>
    </r>
    <r>
      <rPr>
        <sz val="12"/>
        <color theme="1"/>
        <rFont val="新細明體"/>
        <family val="1"/>
        <charset val="136"/>
      </rPr>
      <t>，</t>
    </r>
    <r>
      <rPr>
        <sz val="12"/>
        <color theme="1"/>
        <rFont val="Calibri"/>
        <family val="2"/>
      </rPr>
      <t>2009</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119-123</t>
    </r>
    <r>
      <rPr>
        <sz val="12"/>
        <color theme="1"/>
        <rFont val="新細明體"/>
        <family val="1"/>
        <charset val="136"/>
      </rPr>
      <t>。</t>
    </r>
  </si>
  <si>
    <r>
      <rPr>
        <sz val="12"/>
        <color theme="1"/>
        <rFont val="新細明體"/>
        <family val="1"/>
        <charset val="136"/>
      </rPr>
      <t>浙江省麗水市蓮都區碧湖鎮保定村鳳凰山</t>
    </r>
  </si>
  <si>
    <r>
      <rPr>
        <sz val="12"/>
        <color theme="1"/>
        <rFont val="新細明體"/>
        <family val="1"/>
        <charset val="136"/>
      </rPr>
      <t>葬於嘉定十六年</t>
    </r>
  </si>
  <si>
    <r>
      <rPr>
        <sz val="12"/>
        <color theme="1"/>
        <rFont val="新細明體"/>
        <family val="1"/>
        <charset val="136"/>
      </rPr>
      <t>何澹</t>
    </r>
    <r>
      <rPr>
        <sz val="12"/>
        <color theme="1"/>
        <rFont val="Calibri"/>
        <family val="2"/>
      </rPr>
      <t>(</t>
    </r>
    <r>
      <rPr>
        <sz val="12"/>
        <color theme="1"/>
        <rFont val="新細明體"/>
        <family val="1"/>
        <charset val="136"/>
      </rPr>
      <t>東</t>
    </r>
    <r>
      <rPr>
        <sz val="12"/>
        <color theme="1"/>
        <rFont val="Calibri"/>
        <family val="2"/>
      </rPr>
      <t>)</t>
    </r>
    <r>
      <rPr>
        <sz val="12"/>
        <color theme="1"/>
        <rFont val="新細明體"/>
        <family val="1"/>
        <charset val="136"/>
      </rPr>
      <t>、朱慧觀</t>
    </r>
    <r>
      <rPr>
        <sz val="12"/>
        <color theme="1"/>
        <rFont val="Calibri"/>
        <family val="2"/>
      </rPr>
      <t>(</t>
    </r>
    <r>
      <rPr>
        <sz val="12"/>
        <color theme="1"/>
        <rFont val="新細明體"/>
        <family val="1"/>
        <charset val="136"/>
      </rPr>
      <t>西</t>
    </r>
    <r>
      <rPr>
        <sz val="12"/>
        <color theme="1"/>
        <rFont val="Calibri"/>
        <family val="2"/>
      </rPr>
      <t>)</t>
    </r>
  </si>
  <si>
    <r>
      <t>?-1219(</t>
    </r>
    <r>
      <rPr>
        <sz val="12"/>
        <color theme="1"/>
        <rFont val="新細明體"/>
        <family val="1"/>
        <charset val="136"/>
      </rPr>
      <t>何澹</t>
    </r>
    <r>
      <rPr>
        <sz val="12"/>
        <color theme="1"/>
        <rFont val="Calibri"/>
        <family val="2"/>
      </rPr>
      <t>)</t>
    </r>
    <r>
      <rPr>
        <sz val="12"/>
        <color theme="1"/>
        <rFont val="新細明體"/>
        <family val="1"/>
        <charset val="136"/>
      </rPr>
      <t>、</t>
    </r>
    <r>
      <rPr>
        <sz val="12"/>
        <color theme="1"/>
        <rFont val="Calibri"/>
        <family val="2"/>
      </rPr>
      <t>?-1221(</t>
    </r>
    <r>
      <rPr>
        <sz val="12"/>
        <color theme="1"/>
        <rFont val="新細明體"/>
        <family val="1"/>
        <charset val="136"/>
      </rPr>
      <t>朱慧觀</t>
    </r>
    <r>
      <rPr>
        <sz val="12"/>
        <color theme="1"/>
        <rFont val="Calibri"/>
        <family val="2"/>
      </rPr>
      <t>)</t>
    </r>
  </si>
  <si>
    <r>
      <rPr>
        <sz val="12"/>
        <color theme="1"/>
        <rFont val="新細明體"/>
        <family val="1"/>
        <charset val="136"/>
      </rPr>
      <t>何氏家族墓、何豎僧</t>
    </r>
    <r>
      <rPr>
        <sz val="12"/>
        <color theme="1"/>
        <rFont val="Calibri"/>
        <family val="2"/>
      </rPr>
      <t>(</t>
    </r>
    <r>
      <rPr>
        <sz val="12"/>
        <color theme="1"/>
        <rFont val="新細明體"/>
        <family val="1"/>
        <charset val="136"/>
      </rPr>
      <t>曾孫，</t>
    </r>
    <r>
      <rPr>
        <sz val="12"/>
        <color theme="1"/>
        <rFont val="Calibri"/>
        <family val="2"/>
      </rPr>
      <t>T2678)</t>
    </r>
  </si>
  <si>
    <r>
      <rPr>
        <sz val="12"/>
        <color theme="1"/>
        <rFont val="新細明體"/>
        <family val="1"/>
        <charset val="136"/>
      </rPr>
      <t>樞密院兼參知政事</t>
    </r>
    <r>
      <rPr>
        <sz val="12"/>
        <color theme="1"/>
        <rFont val="Calibri"/>
        <family val="2"/>
      </rPr>
      <t>(</t>
    </r>
    <r>
      <rPr>
        <sz val="12"/>
        <color theme="1"/>
        <rFont val="新細明體"/>
        <family val="1"/>
        <charset val="136"/>
      </rPr>
      <t>何澹</t>
    </r>
    <r>
      <rPr>
        <sz val="12"/>
        <color theme="1"/>
        <rFont val="Calibri"/>
        <family val="2"/>
      </rPr>
      <t>)</t>
    </r>
    <r>
      <rPr>
        <sz val="12"/>
        <color theme="1"/>
        <rFont val="新細明體"/>
        <family val="1"/>
        <charset val="136"/>
      </rPr>
      <t>、不明</t>
    </r>
    <r>
      <rPr>
        <sz val="12"/>
        <color theme="1"/>
        <rFont val="Calibri"/>
        <family val="2"/>
      </rPr>
      <t>(</t>
    </r>
    <r>
      <rPr>
        <sz val="12"/>
        <color theme="1"/>
        <rFont val="新細明體"/>
        <family val="1"/>
        <charset val="136"/>
      </rPr>
      <t>朱慧觀</t>
    </r>
    <r>
      <rPr>
        <sz val="12"/>
        <color theme="1"/>
        <rFont val="Calibri"/>
        <family val="2"/>
      </rPr>
      <t>)</t>
    </r>
  </si>
  <si>
    <r>
      <rPr>
        <sz val="12"/>
        <color theme="1"/>
        <rFont val="新細明體"/>
        <family val="1"/>
        <charset val="136"/>
      </rPr>
      <t>吳東海、管菊芬，〈浙江麗水南宋紀年墓出土的龍泉窯精品瓷〉，《東方博物》，</t>
    </r>
    <r>
      <rPr>
        <sz val="12"/>
        <color theme="1"/>
        <rFont val="Calibri"/>
        <family val="2"/>
      </rPr>
      <t>23</t>
    </r>
    <r>
      <rPr>
        <sz val="12"/>
        <color theme="1"/>
        <rFont val="新細明體"/>
        <family val="1"/>
        <charset val="136"/>
      </rPr>
      <t>，</t>
    </r>
    <r>
      <rPr>
        <sz val="12"/>
        <color theme="1"/>
        <rFont val="Calibri"/>
        <family val="2"/>
      </rPr>
      <t>2007</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37-40</t>
    </r>
    <r>
      <rPr>
        <sz val="12"/>
        <color theme="1"/>
        <rFont val="新細明體"/>
        <family val="1"/>
        <charset val="136"/>
      </rPr>
      <t>。</t>
    </r>
    <r>
      <rPr>
        <sz val="12"/>
        <color theme="1"/>
        <rFont val="Calibri"/>
        <family val="2"/>
      </rPr>
      <t xml:space="preserve">; </t>
    </r>
    <r>
      <rPr>
        <sz val="12"/>
        <color theme="1"/>
        <rFont val="新細明體"/>
        <family val="1"/>
        <charset val="136"/>
      </rPr>
      <t>浙江省文物管理委員會，〈麗水青瓷調查發掘記〉，《浙江省文物考古研究所學刊》，</t>
    </r>
    <r>
      <rPr>
        <sz val="12"/>
        <color theme="1"/>
        <rFont val="Calibri"/>
        <family val="2"/>
      </rPr>
      <t>7</t>
    </r>
    <r>
      <rPr>
        <sz val="12"/>
        <color theme="1"/>
        <rFont val="新細明體"/>
        <family val="1"/>
        <charset val="136"/>
      </rPr>
      <t>，</t>
    </r>
    <r>
      <rPr>
        <sz val="12"/>
        <color theme="1"/>
        <rFont val="Calibri"/>
        <family val="2"/>
      </rPr>
      <t>2005</t>
    </r>
    <r>
      <rPr>
        <sz val="12"/>
        <color theme="1"/>
        <rFont val="新細明體"/>
        <family val="1"/>
        <charset val="136"/>
      </rPr>
      <t>年，頁</t>
    </r>
    <r>
      <rPr>
        <sz val="12"/>
        <color theme="1"/>
        <rFont val="Calibri"/>
        <family val="2"/>
      </rPr>
      <t>509-537</t>
    </r>
    <r>
      <rPr>
        <sz val="12"/>
        <color theme="1"/>
        <rFont val="新細明體"/>
        <family val="1"/>
        <charset val="136"/>
      </rPr>
      <t>。</t>
    </r>
  </si>
  <si>
    <r>
      <rPr>
        <sz val="12"/>
        <color theme="1"/>
        <rFont val="新細明體"/>
        <family val="1"/>
        <charset val="136"/>
      </rPr>
      <t>何處仁</t>
    </r>
    <r>
      <rPr>
        <sz val="12"/>
        <color theme="1"/>
        <rFont val="Calibri"/>
        <family val="2"/>
      </rPr>
      <t>(</t>
    </r>
    <r>
      <rPr>
        <sz val="12"/>
        <color theme="1"/>
        <rFont val="新細明體"/>
        <family val="1"/>
        <charset val="136"/>
      </rPr>
      <t>中</t>
    </r>
    <r>
      <rPr>
        <sz val="12"/>
        <color theme="1"/>
        <rFont val="Calibri"/>
        <family val="2"/>
      </rPr>
      <t>)</t>
    </r>
    <r>
      <rPr>
        <sz val="12"/>
        <color theme="1"/>
        <rFont val="新細明體"/>
        <family val="1"/>
        <charset val="136"/>
      </rPr>
      <t>、陳氏</t>
    </r>
    <r>
      <rPr>
        <sz val="12"/>
        <color theme="1"/>
        <rFont val="Calibri"/>
        <family val="2"/>
      </rPr>
      <t>(</t>
    </r>
    <r>
      <rPr>
        <sz val="12"/>
        <color theme="1"/>
        <rFont val="新細明體"/>
        <family val="1"/>
        <charset val="136"/>
      </rPr>
      <t>北</t>
    </r>
    <r>
      <rPr>
        <sz val="12"/>
        <color theme="1"/>
        <rFont val="Calibri"/>
        <family val="2"/>
      </rPr>
      <t>)</t>
    </r>
  </si>
  <si>
    <r>
      <t>?-1226(</t>
    </r>
    <r>
      <rPr>
        <sz val="12"/>
        <color theme="1"/>
        <rFont val="新細明體"/>
        <family val="1"/>
        <charset val="136"/>
      </rPr>
      <t>何處仁</t>
    </r>
    <r>
      <rPr>
        <sz val="12"/>
        <color theme="1"/>
        <rFont val="Calibri"/>
        <family val="2"/>
      </rPr>
      <t>)</t>
    </r>
    <r>
      <rPr>
        <sz val="12"/>
        <color theme="1"/>
        <rFont val="新細明體"/>
        <family val="1"/>
        <charset val="136"/>
      </rPr>
      <t>、</t>
    </r>
    <r>
      <rPr>
        <sz val="12"/>
        <color theme="1"/>
        <rFont val="Calibri"/>
        <family val="2"/>
      </rPr>
      <t>?-1208(</t>
    </r>
    <r>
      <rPr>
        <sz val="12"/>
        <color theme="1"/>
        <rFont val="新細明體"/>
        <family val="1"/>
        <charset val="136"/>
      </rPr>
      <t>陳氏</t>
    </r>
    <r>
      <rPr>
        <sz val="12"/>
        <color theme="1"/>
        <rFont val="Calibri"/>
        <family val="2"/>
      </rPr>
      <t>)</t>
    </r>
  </si>
  <si>
    <r>
      <rPr>
        <sz val="12"/>
        <color theme="1"/>
        <rFont val="新細明體"/>
        <family val="1"/>
        <charset val="136"/>
      </rPr>
      <t>何氏家族墓</t>
    </r>
  </si>
  <si>
    <r>
      <rPr>
        <sz val="12"/>
        <color theme="1"/>
        <rFont val="新細明體"/>
        <family val="1"/>
        <charset val="136"/>
      </rPr>
      <t>直煥章閣新知袁州少卿</t>
    </r>
    <r>
      <rPr>
        <sz val="12"/>
        <color theme="1"/>
        <rFont val="Calibri"/>
        <family val="2"/>
      </rPr>
      <t>(</t>
    </r>
    <r>
      <rPr>
        <sz val="12"/>
        <color theme="1"/>
        <rFont val="新細明體"/>
        <family val="1"/>
        <charset val="136"/>
      </rPr>
      <t>何處仁</t>
    </r>
    <r>
      <rPr>
        <sz val="12"/>
        <color theme="1"/>
        <rFont val="Calibri"/>
        <family val="2"/>
      </rPr>
      <t>)</t>
    </r>
    <r>
      <rPr>
        <sz val="12"/>
        <color theme="1"/>
        <rFont val="新細明體"/>
        <family val="1"/>
        <charset val="136"/>
      </rPr>
      <t>、不明</t>
    </r>
    <r>
      <rPr>
        <sz val="12"/>
        <color theme="1"/>
        <rFont val="Calibri"/>
        <family val="2"/>
      </rPr>
      <t>(</t>
    </r>
    <r>
      <rPr>
        <sz val="12"/>
        <color theme="1"/>
        <rFont val="新細明體"/>
        <family val="1"/>
        <charset val="136"/>
      </rPr>
      <t>陳氏</t>
    </r>
    <r>
      <rPr>
        <sz val="12"/>
        <color theme="1"/>
        <rFont val="Calibri"/>
        <family val="2"/>
      </rPr>
      <t>)</t>
    </r>
  </si>
  <si>
    <r>
      <rPr>
        <sz val="12"/>
        <color theme="1"/>
        <rFont val="新細明體"/>
        <family val="1"/>
        <charset val="136"/>
      </rPr>
      <t>卒於嘉定二年</t>
    </r>
  </si>
  <si>
    <r>
      <rPr>
        <sz val="12"/>
        <color theme="1"/>
        <rFont val="新細明體"/>
        <family val="1"/>
        <charset val="136"/>
      </rPr>
      <t>何偁</t>
    </r>
    <r>
      <rPr>
        <sz val="12"/>
        <color theme="1"/>
        <rFont val="Calibri"/>
        <family val="2"/>
      </rPr>
      <t>(</t>
    </r>
    <r>
      <rPr>
        <sz val="12"/>
        <color theme="1"/>
        <rFont val="新細明體"/>
        <family val="1"/>
        <charset val="136"/>
      </rPr>
      <t>北</t>
    </r>
    <r>
      <rPr>
        <sz val="12"/>
        <color theme="1"/>
        <rFont val="Calibri"/>
        <family val="2"/>
      </rPr>
      <t>)</t>
    </r>
    <r>
      <rPr>
        <sz val="12"/>
        <color theme="1"/>
        <rFont val="新細明體"/>
        <family val="1"/>
        <charset val="136"/>
      </rPr>
      <t>、石氏</t>
    </r>
    <r>
      <rPr>
        <sz val="12"/>
        <color theme="1"/>
        <rFont val="Calibri"/>
        <family val="2"/>
      </rPr>
      <t>(</t>
    </r>
    <r>
      <rPr>
        <sz val="12"/>
        <color theme="1"/>
        <rFont val="新細明體"/>
        <family val="1"/>
        <charset val="136"/>
      </rPr>
      <t>南</t>
    </r>
    <r>
      <rPr>
        <sz val="12"/>
        <color theme="1"/>
        <rFont val="Calibri"/>
        <family val="2"/>
      </rPr>
      <t>)</t>
    </r>
  </si>
  <si>
    <r>
      <t>?-1178(</t>
    </r>
    <r>
      <rPr>
        <sz val="12"/>
        <color theme="1"/>
        <rFont val="新細明體"/>
        <family val="1"/>
        <charset val="136"/>
      </rPr>
      <t>何偁</t>
    </r>
    <r>
      <rPr>
        <sz val="12"/>
        <color theme="1"/>
        <rFont val="Calibri"/>
        <family val="2"/>
      </rPr>
      <t>)</t>
    </r>
    <r>
      <rPr>
        <sz val="12"/>
        <color theme="1"/>
        <rFont val="新細明體"/>
        <family val="1"/>
        <charset val="136"/>
      </rPr>
      <t>、</t>
    </r>
    <r>
      <rPr>
        <sz val="12"/>
        <color theme="1"/>
        <rFont val="Calibri"/>
        <family val="2"/>
      </rPr>
      <t>?-1209(</t>
    </r>
    <r>
      <rPr>
        <sz val="12"/>
        <color theme="1"/>
        <rFont val="新細明體"/>
        <family val="1"/>
        <charset val="136"/>
      </rPr>
      <t>石氏</t>
    </r>
    <r>
      <rPr>
        <sz val="12"/>
        <color theme="1"/>
        <rFont val="Calibri"/>
        <family val="2"/>
      </rPr>
      <t>)</t>
    </r>
  </si>
  <si>
    <r>
      <rPr>
        <sz val="12"/>
        <color theme="1"/>
        <rFont val="新細明體"/>
        <family val="1"/>
        <charset val="136"/>
      </rPr>
      <t>墓誌</t>
    </r>
    <r>
      <rPr>
        <sz val="12"/>
        <color theme="1"/>
        <rFont val="Calibri"/>
        <family val="2"/>
      </rPr>
      <t>(</t>
    </r>
    <r>
      <rPr>
        <sz val="12"/>
        <color theme="1"/>
        <rFont val="新細明體"/>
        <family val="1"/>
        <charset val="136"/>
      </rPr>
      <t>無題</t>
    </r>
    <r>
      <rPr>
        <sz val="12"/>
        <color theme="1"/>
        <rFont val="Calibri"/>
        <family val="2"/>
      </rPr>
      <t>)2</t>
    </r>
  </si>
  <si>
    <r>
      <rPr>
        <sz val="12"/>
        <color theme="1"/>
        <rFont val="新細明體"/>
        <family val="1"/>
        <charset val="136"/>
      </rPr>
      <t>贈太師楚國公</t>
    </r>
    <r>
      <rPr>
        <sz val="12"/>
        <color theme="1"/>
        <rFont val="Calibri"/>
        <family val="2"/>
      </rPr>
      <t>(</t>
    </r>
    <r>
      <rPr>
        <sz val="12"/>
        <color theme="1"/>
        <rFont val="新細明體"/>
        <family val="1"/>
        <charset val="136"/>
      </rPr>
      <t>何偁</t>
    </r>
    <r>
      <rPr>
        <sz val="12"/>
        <color theme="1"/>
        <rFont val="Calibri"/>
        <family val="2"/>
      </rPr>
      <t>)</t>
    </r>
    <r>
      <rPr>
        <sz val="12"/>
        <color theme="1"/>
        <rFont val="新細明體"/>
        <family val="1"/>
        <charset val="136"/>
      </rPr>
      <t>、不明</t>
    </r>
    <r>
      <rPr>
        <sz val="12"/>
        <color theme="1"/>
        <rFont val="Calibri"/>
        <family val="2"/>
      </rPr>
      <t>(</t>
    </r>
    <r>
      <rPr>
        <sz val="12"/>
        <color theme="1"/>
        <rFont val="新細明體"/>
        <family val="1"/>
        <charset val="136"/>
      </rPr>
      <t>石氏</t>
    </r>
    <r>
      <rPr>
        <sz val="12"/>
        <color theme="1"/>
        <rFont val="Calibri"/>
        <family val="2"/>
      </rPr>
      <t>)</t>
    </r>
  </si>
  <si>
    <r>
      <rPr>
        <sz val="12"/>
        <color theme="1"/>
        <rFont val="新細明體"/>
        <family val="1"/>
        <charset val="136"/>
      </rPr>
      <t>吳東海、管菊芬，〈浙江麗水南宋紀年墓出土的龍泉窯精品瓷〉，《東方博物》，</t>
    </r>
    <r>
      <rPr>
        <sz val="12"/>
        <color theme="1"/>
        <rFont val="Calibri"/>
        <family val="2"/>
      </rPr>
      <t>23</t>
    </r>
    <r>
      <rPr>
        <sz val="12"/>
        <color theme="1"/>
        <rFont val="新細明體"/>
        <family val="1"/>
        <charset val="136"/>
      </rPr>
      <t>，</t>
    </r>
    <r>
      <rPr>
        <sz val="12"/>
        <color theme="1"/>
        <rFont val="Calibri"/>
        <family val="2"/>
      </rPr>
      <t>2007</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37-40</t>
    </r>
    <r>
      <rPr>
        <sz val="12"/>
        <color theme="1"/>
        <rFont val="新細明體"/>
        <family val="1"/>
        <charset val="136"/>
      </rPr>
      <t>。</t>
    </r>
    <r>
      <rPr>
        <sz val="12"/>
        <color theme="1"/>
        <rFont val="Calibri"/>
        <family val="2"/>
      </rPr>
      <t xml:space="preserve">; </t>
    </r>
    <r>
      <rPr>
        <sz val="12"/>
        <color theme="1"/>
        <rFont val="新細明體"/>
        <family val="1"/>
        <charset val="136"/>
      </rPr>
      <t>浙江省文物管理委員會，〈麗水青瓷調查發掘記〉，《浙江省文物考古研究所學刊》，</t>
    </r>
    <r>
      <rPr>
        <sz val="12"/>
        <color theme="1"/>
        <rFont val="Calibri"/>
        <family val="2"/>
      </rPr>
      <t>7</t>
    </r>
    <r>
      <rPr>
        <sz val="12"/>
        <color theme="1"/>
        <rFont val="新細明體"/>
        <family val="1"/>
        <charset val="136"/>
      </rPr>
      <t>，</t>
    </r>
    <r>
      <rPr>
        <sz val="12"/>
        <color theme="1"/>
        <rFont val="Calibri"/>
        <family val="2"/>
      </rPr>
      <t>2005</t>
    </r>
    <r>
      <rPr>
        <sz val="12"/>
        <color theme="1"/>
        <rFont val="新細明體"/>
        <family val="1"/>
        <charset val="136"/>
      </rPr>
      <t>年，頁</t>
    </r>
    <r>
      <rPr>
        <sz val="12"/>
        <color theme="1"/>
        <rFont val="Calibri"/>
        <family val="2"/>
      </rPr>
      <t>509-537</t>
    </r>
    <r>
      <rPr>
        <sz val="12"/>
        <color theme="1"/>
        <rFont val="新細明體"/>
        <family val="1"/>
        <charset val="136"/>
      </rPr>
      <t>。</t>
    </r>
    <r>
      <rPr>
        <sz val="12"/>
        <color theme="1"/>
        <rFont val="Calibri"/>
        <family val="2"/>
      </rPr>
      <t xml:space="preserve">; </t>
    </r>
    <r>
      <rPr>
        <sz val="12"/>
        <color theme="1"/>
        <rFont val="新細明體"/>
        <family val="1"/>
        <charset val="136"/>
      </rPr>
      <t>鄭嘉勵、梁曉華，《麗水宋元墓誌集錄》，杭州：浙江古籍出版社，</t>
    </r>
    <r>
      <rPr>
        <sz val="12"/>
        <color theme="1"/>
        <rFont val="Calibri"/>
        <family val="2"/>
      </rPr>
      <t>2013</t>
    </r>
    <r>
      <rPr>
        <sz val="12"/>
        <color theme="1"/>
        <rFont val="新細明體"/>
        <family val="1"/>
        <charset val="136"/>
      </rPr>
      <t>。</t>
    </r>
    <r>
      <rPr>
        <sz val="12"/>
        <color theme="1"/>
        <rFont val="Calibri"/>
        <family val="2"/>
      </rPr>
      <t xml:space="preserve">; </t>
    </r>
    <r>
      <rPr>
        <sz val="12"/>
        <color theme="1"/>
        <rFont val="新細明體"/>
        <family val="1"/>
        <charset val="136"/>
      </rPr>
      <t>浙江省文物考古研究所，〈麗水市南宋淳熙五年</t>
    </r>
    <r>
      <rPr>
        <sz val="12"/>
        <color theme="1"/>
        <rFont val="Calibri"/>
        <family val="2"/>
      </rPr>
      <t>(1178</t>
    </r>
    <r>
      <rPr>
        <sz val="12"/>
        <color theme="1"/>
        <rFont val="新細明體"/>
        <family val="1"/>
        <charset val="136"/>
      </rPr>
      <t>年</t>
    </r>
    <r>
      <rPr>
        <sz val="12"/>
        <color theme="1"/>
        <rFont val="Calibri"/>
        <family val="2"/>
      </rPr>
      <t>)</t>
    </r>
    <r>
      <rPr>
        <sz val="12"/>
        <color theme="1"/>
        <rFont val="新細明體"/>
        <family val="1"/>
        <charset val="136"/>
      </rPr>
      <t>何偁及妻石氏墓〉，收入《浙江紀年墓與紀年瓷・麗水卷》，北京：文物出版社，</t>
    </r>
    <r>
      <rPr>
        <sz val="12"/>
        <color theme="1"/>
        <rFont val="Calibri"/>
        <family val="2"/>
      </rPr>
      <t>2019</t>
    </r>
    <r>
      <rPr>
        <sz val="12"/>
        <color theme="1"/>
        <rFont val="新細明體"/>
        <family val="1"/>
        <charset val="136"/>
      </rPr>
      <t>，頁</t>
    </r>
    <r>
      <rPr>
        <sz val="12"/>
        <color theme="1"/>
        <rFont val="Calibri"/>
        <family val="2"/>
      </rPr>
      <t>88-99</t>
    </r>
    <r>
      <rPr>
        <sz val="12"/>
        <color theme="1"/>
        <rFont val="新細明體"/>
        <family val="1"/>
        <charset val="136"/>
      </rPr>
      <t>。</t>
    </r>
  </si>
  <si>
    <r>
      <rPr>
        <sz val="12"/>
        <color theme="1"/>
        <rFont val="新細明體"/>
        <family val="1"/>
        <charset val="136"/>
      </rPr>
      <t>翁王信、郭氏</t>
    </r>
  </si>
  <si>
    <r>
      <rPr>
        <sz val="12"/>
        <color theme="1"/>
        <rFont val="新細明體"/>
        <family val="1"/>
        <charset val="136"/>
      </rPr>
      <t>給事中</t>
    </r>
    <r>
      <rPr>
        <sz val="12"/>
        <color theme="1"/>
        <rFont val="Calibri"/>
        <family val="2"/>
      </rPr>
      <t>(</t>
    </r>
    <r>
      <rPr>
        <sz val="12"/>
        <color theme="1"/>
        <rFont val="新細明體"/>
        <family val="1"/>
        <charset val="136"/>
      </rPr>
      <t>翁王信</t>
    </r>
    <r>
      <rPr>
        <sz val="12"/>
        <color theme="1"/>
        <rFont val="Calibri"/>
        <family val="2"/>
      </rPr>
      <t>)</t>
    </r>
    <r>
      <rPr>
        <sz val="12"/>
        <color theme="1"/>
        <rFont val="新細明體"/>
        <family val="1"/>
        <charset val="136"/>
      </rPr>
      <t>、不明</t>
    </r>
    <r>
      <rPr>
        <sz val="12"/>
        <color theme="1"/>
        <rFont val="Calibri"/>
        <family val="2"/>
      </rPr>
      <t>(</t>
    </r>
    <r>
      <rPr>
        <sz val="12"/>
        <color theme="1"/>
        <rFont val="新細明體"/>
        <family val="1"/>
        <charset val="136"/>
      </rPr>
      <t>郭氏</t>
    </r>
    <r>
      <rPr>
        <sz val="12"/>
        <color theme="1"/>
        <rFont val="Calibri"/>
        <family val="2"/>
      </rPr>
      <t>)</t>
    </r>
  </si>
  <si>
    <r>
      <rPr>
        <sz val="12"/>
        <color theme="1"/>
        <rFont val="新細明體"/>
        <family val="1"/>
        <charset val="136"/>
      </rPr>
      <t>浙江省麗水市蓮都區下倉村</t>
    </r>
  </si>
  <si>
    <r>
      <rPr>
        <sz val="12"/>
        <color theme="1"/>
        <rFont val="新細明體"/>
        <family val="1"/>
        <charset val="136"/>
      </rPr>
      <t>嘉定壬午年</t>
    </r>
  </si>
  <si>
    <r>
      <rPr>
        <sz val="12"/>
        <color theme="1"/>
        <rFont val="新細明體"/>
        <family val="1"/>
        <charset val="136"/>
      </rPr>
      <t>姜氏</t>
    </r>
  </si>
  <si>
    <t>1180-1218(39)</t>
  </si>
  <si>
    <r>
      <rPr>
        <sz val="12"/>
        <color theme="1"/>
        <rFont val="新細明體"/>
        <family val="1"/>
        <charset val="136"/>
      </rPr>
      <t>李垕</t>
    </r>
    <r>
      <rPr>
        <sz val="12"/>
        <color theme="1"/>
        <rFont val="Calibri"/>
        <family val="2"/>
      </rPr>
      <t>(</t>
    </r>
    <r>
      <rPr>
        <sz val="12"/>
        <color theme="1"/>
        <rFont val="新細明體"/>
        <family val="1"/>
        <charset val="136"/>
      </rPr>
      <t>夫</t>
    </r>
    <r>
      <rPr>
        <sz val="12"/>
        <color theme="1"/>
        <rFont val="Calibri"/>
        <family val="2"/>
      </rPr>
      <t>)</t>
    </r>
  </si>
  <si>
    <r>
      <rPr>
        <sz val="12"/>
        <color theme="1"/>
        <rFont val="新細明體"/>
        <family val="1"/>
        <charset val="136"/>
      </rPr>
      <t>石墓誌</t>
    </r>
    <r>
      <rPr>
        <sz val="12"/>
        <color theme="1"/>
        <rFont val="Calibri"/>
        <family val="2"/>
      </rPr>
      <t>(</t>
    </r>
    <r>
      <rPr>
        <sz val="12"/>
        <color theme="1"/>
        <rFont val="新細明體"/>
        <family val="1"/>
        <charset val="136"/>
      </rPr>
      <t>無題</t>
    </r>
    <r>
      <rPr>
        <sz val="12"/>
        <color theme="1"/>
        <rFont val="Calibri"/>
        <family val="2"/>
      </rPr>
      <t>)1</t>
    </r>
  </si>
  <si>
    <r>
      <rPr>
        <sz val="12"/>
        <color theme="1"/>
        <rFont val="新細明體"/>
        <family val="1"/>
        <charset val="136"/>
      </rPr>
      <t>吳東海、管菊芬，〈浙江麗水南宋紀年墓出土的龍泉窯精品瓷〉，《東方博物》，</t>
    </r>
    <r>
      <rPr>
        <sz val="12"/>
        <color theme="1"/>
        <rFont val="Calibri"/>
        <family val="2"/>
      </rPr>
      <t>23</t>
    </r>
    <r>
      <rPr>
        <sz val="12"/>
        <color theme="1"/>
        <rFont val="新細明體"/>
        <family val="1"/>
        <charset val="136"/>
      </rPr>
      <t>，</t>
    </r>
    <r>
      <rPr>
        <sz val="12"/>
        <color theme="1"/>
        <rFont val="Calibri"/>
        <family val="2"/>
      </rPr>
      <t>2007</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37-40</t>
    </r>
    <r>
      <rPr>
        <sz val="12"/>
        <color theme="1"/>
        <rFont val="新細明體"/>
        <family val="1"/>
        <charset val="136"/>
      </rPr>
      <t>。</t>
    </r>
    <r>
      <rPr>
        <sz val="12"/>
        <color theme="1"/>
        <rFont val="Calibri"/>
        <family val="2"/>
      </rPr>
      <t xml:space="preserve">; </t>
    </r>
    <r>
      <rPr>
        <sz val="12"/>
        <color theme="1"/>
        <rFont val="新細明體"/>
        <family val="1"/>
        <charset val="136"/>
      </rPr>
      <t>鄭嘉勵、梁曉華，《麗水宋元墓誌集錄》，杭州：浙江古籍出版社，</t>
    </r>
    <r>
      <rPr>
        <sz val="12"/>
        <color theme="1"/>
        <rFont val="Calibri"/>
        <family val="2"/>
      </rPr>
      <t>2013</t>
    </r>
    <r>
      <rPr>
        <sz val="12"/>
        <color theme="1"/>
        <rFont val="新細明體"/>
        <family val="1"/>
        <charset val="136"/>
      </rPr>
      <t>。</t>
    </r>
    <r>
      <rPr>
        <sz val="12"/>
        <color theme="1"/>
        <rFont val="Calibri"/>
        <family val="2"/>
      </rPr>
      <t xml:space="preserve">; </t>
    </r>
    <r>
      <rPr>
        <sz val="12"/>
        <color theme="1"/>
        <rFont val="新細明體"/>
        <family val="1"/>
        <charset val="136"/>
      </rPr>
      <t>浙江省文物考古研究所，〈麗水市南宋嘉定十五年</t>
    </r>
    <r>
      <rPr>
        <sz val="12"/>
        <color theme="1"/>
        <rFont val="Calibri"/>
        <family val="2"/>
      </rPr>
      <t>(1222</t>
    </r>
    <r>
      <rPr>
        <sz val="12"/>
        <color theme="1"/>
        <rFont val="新細明體"/>
        <family val="1"/>
        <charset val="136"/>
      </rPr>
      <t>年</t>
    </r>
    <r>
      <rPr>
        <sz val="12"/>
        <color theme="1"/>
        <rFont val="Calibri"/>
        <family val="2"/>
      </rPr>
      <t>)</t>
    </r>
    <r>
      <rPr>
        <sz val="12"/>
        <color theme="1"/>
        <rFont val="新細明體"/>
        <family val="1"/>
        <charset val="136"/>
      </rPr>
      <t>李垕妻姜氏墓〉，收入《浙江紀年墓與紀年瓷・麗水卷》，北京：文物出版社，</t>
    </r>
    <r>
      <rPr>
        <sz val="12"/>
        <color theme="1"/>
        <rFont val="Calibri"/>
        <family val="2"/>
      </rPr>
      <t>2019</t>
    </r>
    <r>
      <rPr>
        <sz val="12"/>
        <color theme="1"/>
        <rFont val="新細明體"/>
        <family val="1"/>
        <charset val="136"/>
      </rPr>
      <t>，頁</t>
    </r>
    <r>
      <rPr>
        <sz val="12"/>
        <color theme="1"/>
        <rFont val="Calibri"/>
        <family val="2"/>
      </rPr>
      <t>164-175</t>
    </r>
    <r>
      <rPr>
        <sz val="12"/>
        <color theme="1"/>
        <rFont val="新細明體"/>
        <family val="1"/>
        <charset val="136"/>
      </rPr>
      <t>。</t>
    </r>
  </si>
  <si>
    <r>
      <rPr>
        <sz val="12"/>
        <color theme="1"/>
        <rFont val="新細明體"/>
        <family val="1"/>
        <charset val="136"/>
      </rPr>
      <t>浙江省麗水市蓮都區白雲山腳</t>
    </r>
  </si>
  <si>
    <r>
      <rPr>
        <sz val="12"/>
        <color theme="1"/>
        <rFont val="新細明體"/>
        <family val="1"/>
        <charset val="136"/>
      </rPr>
      <t>葬於開慶元年十二月</t>
    </r>
  </si>
  <si>
    <r>
      <rPr>
        <sz val="12"/>
        <color theme="1"/>
        <rFont val="新細明體"/>
        <family val="1"/>
        <charset val="136"/>
      </rPr>
      <t>沈道生</t>
    </r>
  </si>
  <si>
    <r>
      <rPr>
        <sz val="12"/>
        <color theme="1"/>
        <rFont val="新細明體"/>
        <family val="1"/>
        <charset val="136"/>
      </rPr>
      <t>何莫之</t>
    </r>
    <r>
      <rPr>
        <sz val="12"/>
        <color theme="1"/>
        <rFont val="Calibri"/>
        <family val="2"/>
      </rPr>
      <t>(</t>
    </r>
    <r>
      <rPr>
        <sz val="12"/>
        <color theme="1"/>
        <rFont val="新細明體"/>
        <family val="1"/>
        <charset val="136"/>
      </rPr>
      <t>沈道生養子、何澹曾孫</t>
    </r>
    <r>
      <rPr>
        <sz val="12"/>
        <color theme="1"/>
        <rFont val="Calibri"/>
        <family val="2"/>
      </rPr>
      <t>)</t>
    </r>
  </si>
  <si>
    <r>
      <rPr>
        <sz val="12"/>
        <color theme="1"/>
        <rFont val="新細明體"/>
        <family val="1"/>
        <charset val="136"/>
      </rPr>
      <t>吳東海、管菊芬，〈浙江麗水南宋紀年墓出土的龍泉窯精品瓷〉，《東方博物》，</t>
    </r>
    <r>
      <rPr>
        <sz val="12"/>
        <color theme="1"/>
        <rFont val="Calibri"/>
        <family val="2"/>
      </rPr>
      <t>23</t>
    </r>
    <r>
      <rPr>
        <sz val="12"/>
        <color theme="1"/>
        <rFont val="新細明體"/>
        <family val="1"/>
        <charset val="136"/>
      </rPr>
      <t>，</t>
    </r>
    <r>
      <rPr>
        <sz val="12"/>
        <color theme="1"/>
        <rFont val="Calibri"/>
        <family val="2"/>
      </rPr>
      <t>2007</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37-40</t>
    </r>
    <r>
      <rPr>
        <sz val="12"/>
        <color theme="1"/>
        <rFont val="新細明體"/>
        <family val="1"/>
        <charset val="136"/>
      </rPr>
      <t>。</t>
    </r>
    <r>
      <rPr>
        <sz val="12"/>
        <color theme="1"/>
        <rFont val="Calibri"/>
        <family val="2"/>
      </rPr>
      <t xml:space="preserve">; </t>
    </r>
    <r>
      <rPr>
        <sz val="12"/>
        <color theme="1"/>
        <rFont val="新細明體"/>
        <family val="1"/>
        <charset val="136"/>
      </rPr>
      <t>浙江省文物考古研究所，〈麗水市南宋開慶元年</t>
    </r>
    <r>
      <rPr>
        <sz val="12"/>
        <color theme="1"/>
        <rFont val="Calibri"/>
        <family val="2"/>
      </rPr>
      <t>(1259</t>
    </r>
    <r>
      <rPr>
        <sz val="12"/>
        <color theme="1"/>
        <rFont val="新細明體"/>
        <family val="1"/>
        <charset val="136"/>
      </rPr>
      <t>年</t>
    </r>
    <r>
      <rPr>
        <sz val="12"/>
        <color theme="1"/>
        <rFont val="Calibri"/>
        <family val="2"/>
      </rPr>
      <t>)</t>
    </r>
    <r>
      <rPr>
        <sz val="12"/>
        <color theme="1"/>
        <rFont val="新細明體"/>
        <family val="1"/>
        <charset val="136"/>
      </rPr>
      <t>沈道生墓〉，收入《浙江紀年墓與紀年瓷・麗水卷》，北京：文物出版社，</t>
    </r>
    <r>
      <rPr>
        <sz val="12"/>
        <color theme="1"/>
        <rFont val="Calibri"/>
        <family val="2"/>
      </rPr>
      <t>2019</t>
    </r>
    <r>
      <rPr>
        <sz val="12"/>
        <color theme="1"/>
        <rFont val="新細明體"/>
        <family val="1"/>
        <charset val="136"/>
      </rPr>
      <t>，頁</t>
    </r>
    <r>
      <rPr>
        <sz val="12"/>
        <color theme="1"/>
        <rFont val="Calibri"/>
        <family val="2"/>
      </rPr>
      <t>176-177</t>
    </r>
    <r>
      <rPr>
        <sz val="12"/>
        <color theme="1"/>
        <rFont val="新細明體"/>
        <family val="1"/>
        <charset val="136"/>
      </rPr>
      <t>。</t>
    </r>
  </si>
  <si>
    <r>
      <rPr>
        <sz val="12"/>
        <color theme="1"/>
        <rFont val="新細明體"/>
        <family val="1"/>
        <charset val="136"/>
      </rPr>
      <t>浙江省麗水市蓮都區城西村三巖寺金橋頭</t>
    </r>
  </si>
  <si>
    <r>
      <rPr>
        <sz val="12"/>
        <color theme="1"/>
        <rFont val="新細明體"/>
        <family val="1"/>
        <charset val="136"/>
      </rPr>
      <t>德祐元年</t>
    </r>
  </si>
  <si>
    <r>
      <rPr>
        <sz val="12"/>
        <color theme="1"/>
        <rFont val="新細明體"/>
        <family val="1"/>
        <charset val="136"/>
      </rPr>
      <t>潘孟光</t>
    </r>
  </si>
  <si>
    <t>1217-1275(59)</t>
  </si>
  <si>
    <r>
      <rPr>
        <sz val="12"/>
        <color theme="1"/>
        <rFont val="新細明體"/>
        <family val="1"/>
        <charset val="136"/>
      </rPr>
      <t>吳東海、管菊芬，〈浙江麗水南宋紀年墓出土的龍泉窯精品瓷〉，《東方博物》，</t>
    </r>
    <r>
      <rPr>
        <sz val="12"/>
        <color theme="1"/>
        <rFont val="Calibri"/>
        <family val="2"/>
      </rPr>
      <t>23</t>
    </r>
    <r>
      <rPr>
        <sz val="12"/>
        <color theme="1"/>
        <rFont val="新細明體"/>
        <family val="1"/>
        <charset val="136"/>
      </rPr>
      <t>，</t>
    </r>
    <r>
      <rPr>
        <sz val="12"/>
        <color theme="1"/>
        <rFont val="Calibri"/>
        <family val="2"/>
      </rPr>
      <t>2007</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37-40</t>
    </r>
    <r>
      <rPr>
        <sz val="12"/>
        <color theme="1"/>
        <rFont val="新細明體"/>
        <family val="1"/>
        <charset val="136"/>
      </rPr>
      <t>。</t>
    </r>
    <r>
      <rPr>
        <sz val="12"/>
        <color theme="1"/>
        <rFont val="Calibri"/>
        <family val="2"/>
      </rPr>
      <t xml:space="preserve">; </t>
    </r>
    <r>
      <rPr>
        <sz val="12"/>
        <color theme="1"/>
        <rFont val="新細明體"/>
        <family val="1"/>
        <charset val="136"/>
      </rPr>
      <t>鄭嘉勵、梁曉華，《麗水宋元墓誌集錄》，杭州：浙江古籍出版社，</t>
    </r>
    <r>
      <rPr>
        <sz val="12"/>
        <color theme="1"/>
        <rFont val="Calibri"/>
        <family val="2"/>
      </rPr>
      <t>2013</t>
    </r>
    <r>
      <rPr>
        <sz val="12"/>
        <color theme="1"/>
        <rFont val="新細明體"/>
        <family val="1"/>
        <charset val="136"/>
      </rPr>
      <t>。</t>
    </r>
    <r>
      <rPr>
        <sz val="12"/>
        <color theme="1"/>
        <rFont val="Calibri"/>
        <family val="2"/>
      </rPr>
      <t xml:space="preserve">; </t>
    </r>
    <r>
      <rPr>
        <sz val="12"/>
        <color theme="1"/>
        <rFont val="新細明體"/>
        <family val="1"/>
        <charset val="136"/>
      </rPr>
      <t>浙江省文物考古研究所，〈麗水市南宋德祐元年</t>
    </r>
    <r>
      <rPr>
        <sz val="12"/>
        <color theme="1"/>
        <rFont val="Calibri"/>
        <family val="2"/>
      </rPr>
      <t>(1275</t>
    </r>
    <r>
      <rPr>
        <sz val="12"/>
        <color theme="1"/>
        <rFont val="新細明體"/>
        <family val="1"/>
        <charset val="136"/>
      </rPr>
      <t>年</t>
    </r>
    <r>
      <rPr>
        <sz val="12"/>
        <color theme="1"/>
        <rFont val="Calibri"/>
        <family val="2"/>
      </rPr>
      <t>)</t>
    </r>
    <r>
      <rPr>
        <sz val="12"/>
        <color theme="1"/>
        <rFont val="新細明體"/>
        <family val="1"/>
        <charset val="136"/>
      </rPr>
      <t>葉孟登妻潘孟光墓〉，收入《浙江紀年墓與紀年瓷・麗水卷》，北京：文物出版社，</t>
    </r>
    <r>
      <rPr>
        <sz val="12"/>
        <color theme="1"/>
        <rFont val="Calibri"/>
        <family val="2"/>
      </rPr>
      <t>2019</t>
    </r>
    <r>
      <rPr>
        <sz val="12"/>
        <color theme="1"/>
        <rFont val="新細明體"/>
        <family val="1"/>
        <charset val="136"/>
      </rPr>
      <t>，頁</t>
    </r>
    <r>
      <rPr>
        <sz val="12"/>
        <color theme="1"/>
        <rFont val="Calibri"/>
        <family val="2"/>
      </rPr>
      <t>178-187</t>
    </r>
    <r>
      <rPr>
        <sz val="12"/>
        <color theme="1"/>
        <rFont val="新細明體"/>
        <family val="1"/>
        <charset val="136"/>
      </rPr>
      <t>。</t>
    </r>
  </si>
  <si>
    <r>
      <rPr>
        <sz val="12"/>
        <color theme="1"/>
        <rFont val="新細明體"/>
        <family val="1"/>
        <charset val="136"/>
      </rPr>
      <t>四川省眉山縣修文鄉十字卡村長山埂</t>
    </r>
  </si>
  <si>
    <r>
      <rPr>
        <sz val="12"/>
        <color theme="1"/>
        <rFont val="新細明體"/>
        <family val="1"/>
        <charset val="136"/>
      </rPr>
      <t>紹興三十一年十二月己酉</t>
    </r>
  </si>
  <si>
    <r>
      <rPr>
        <sz val="12"/>
        <color theme="1"/>
        <rFont val="新細明體"/>
        <family val="1"/>
        <charset val="136"/>
      </rPr>
      <t>蘇符</t>
    </r>
  </si>
  <si>
    <t>1087-1156(70)</t>
  </si>
  <si>
    <r>
      <rPr>
        <sz val="12"/>
        <color theme="1"/>
        <rFont val="新細明體"/>
        <family val="1"/>
        <charset val="136"/>
      </rPr>
      <t>蘇軾家族</t>
    </r>
  </si>
  <si>
    <r>
      <rPr>
        <sz val="12"/>
        <color theme="1"/>
        <rFont val="新細明體"/>
        <family val="1"/>
        <charset val="136"/>
      </rPr>
      <t>墓碑</t>
    </r>
    <r>
      <rPr>
        <sz val="12"/>
        <color theme="1"/>
        <rFont val="Calibri"/>
        <family val="2"/>
      </rPr>
      <t>1(</t>
    </r>
    <r>
      <rPr>
        <sz val="12"/>
        <color theme="1"/>
        <rFont val="新細明體"/>
        <family val="1"/>
        <charset val="136"/>
      </rPr>
      <t>清代所立</t>
    </r>
    <r>
      <rPr>
        <sz val="12"/>
        <color theme="1"/>
        <rFont val="Calibri"/>
        <family val="2"/>
      </rPr>
      <t>)</t>
    </r>
    <r>
      <rPr>
        <sz val="12"/>
        <color theme="1"/>
        <rFont val="新細明體"/>
        <family val="1"/>
        <charset val="136"/>
      </rPr>
      <t>、石墓誌</t>
    </r>
    <r>
      <rPr>
        <sz val="12"/>
        <color theme="1"/>
        <rFont val="Calibri"/>
        <family val="2"/>
      </rPr>
      <t>1(</t>
    </r>
    <r>
      <rPr>
        <sz val="12"/>
        <color theme="1"/>
        <rFont val="新細明體"/>
        <family val="1"/>
        <charset val="136"/>
      </rPr>
      <t>無題</t>
    </r>
    <r>
      <rPr>
        <sz val="12"/>
        <color theme="1"/>
        <rFont val="Calibri"/>
        <family val="2"/>
      </rPr>
      <t>)</t>
    </r>
  </si>
  <si>
    <r>
      <rPr>
        <sz val="12"/>
        <color theme="1"/>
        <rFont val="新細明體"/>
        <family val="1"/>
        <charset val="136"/>
      </rPr>
      <t>朝議郎致仕遷左朝奉大夫贈左中奉大夫眉山縣開國伯食邑七百戶</t>
    </r>
  </si>
  <si>
    <r>
      <rPr>
        <sz val="12"/>
        <color theme="1"/>
        <rFont val="新細明體"/>
        <family val="1"/>
        <charset val="136"/>
      </rPr>
      <t>張忠全，〈宋蘇符行狀碑及墓磚銘文〉，《四川文物》，</t>
    </r>
    <r>
      <rPr>
        <sz val="12"/>
        <color theme="1"/>
        <rFont val="Calibri"/>
        <family val="2"/>
      </rPr>
      <t>1986</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78-79</t>
    </r>
    <r>
      <rPr>
        <sz val="12"/>
        <color theme="1"/>
        <rFont val="新細明體"/>
        <family val="1"/>
        <charset val="136"/>
      </rPr>
      <t>。</t>
    </r>
  </si>
  <si>
    <r>
      <rPr>
        <sz val="12"/>
        <color theme="1"/>
        <rFont val="新細明體"/>
        <family val="1"/>
        <charset val="136"/>
      </rPr>
      <t>四川省資陽市安岳縣龍台鎮紅十字會醫院工地</t>
    </r>
  </si>
  <si>
    <r>
      <rPr>
        <sz val="12"/>
        <color theme="1"/>
        <rFont val="新細明體"/>
        <family val="1"/>
        <charset val="136"/>
      </rPr>
      <t>淳熙六年</t>
    </r>
  </si>
  <si>
    <r>
      <rPr>
        <sz val="12"/>
        <color theme="1"/>
        <rFont val="新細明體"/>
        <family val="1"/>
        <charset val="136"/>
      </rPr>
      <t>姚氏</t>
    </r>
  </si>
  <si>
    <t>1125-1173(49)</t>
  </si>
  <si>
    <r>
      <rPr>
        <sz val="12"/>
        <color theme="1"/>
        <rFont val="新細明體"/>
        <family val="1"/>
        <charset val="136"/>
      </rPr>
      <t>墓誌「宋姚孺人行狀」</t>
    </r>
    <r>
      <rPr>
        <sz val="12"/>
        <color theme="1"/>
        <rFont val="Calibri"/>
        <family val="2"/>
      </rPr>
      <t>1</t>
    </r>
  </si>
  <si>
    <r>
      <rPr>
        <sz val="12"/>
        <color theme="1"/>
        <rFont val="新細明體"/>
        <family val="1"/>
        <charset val="136"/>
      </rPr>
      <t>奉議郎新知潼川府涪城縣主管勸農公事借緋韓公季習之妻</t>
    </r>
  </si>
  <si>
    <r>
      <t>xingzhuang</t>
    </r>
    <r>
      <rPr>
        <sz val="12"/>
        <color theme="1"/>
        <rFont val="新細明體"/>
        <family val="1"/>
        <charset val="136"/>
      </rPr>
      <t>行狀</t>
    </r>
  </si>
  <si>
    <r>
      <rPr>
        <sz val="12"/>
        <color theme="1"/>
        <rFont val="新細明體"/>
        <family val="1"/>
        <charset val="136"/>
      </rPr>
      <t>傅成金，〈安岳發現南宋行狀碑〉，《四川文物》，</t>
    </r>
    <r>
      <rPr>
        <sz val="12"/>
        <color theme="1"/>
        <rFont val="Calibri"/>
        <family val="2"/>
      </rPr>
      <t>1993</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70</t>
    </r>
    <r>
      <rPr>
        <sz val="12"/>
        <color theme="1"/>
        <rFont val="新細明體"/>
        <family val="1"/>
        <charset val="136"/>
      </rPr>
      <t>、</t>
    </r>
    <r>
      <rPr>
        <sz val="12"/>
        <color theme="1"/>
        <rFont val="Calibri"/>
        <family val="2"/>
      </rPr>
      <t>69</t>
    </r>
    <r>
      <rPr>
        <sz val="12"/>
        <color theme="1"/>
        <rFont val="新細明體"/>
        <family val="1"/>
        <charset val="136"/>
      </rPr>
      <t>。</t>
    </r>
  </si>
  <si>
    <r>
      <rPr>
        <sz val="12"/>
        <color theme="1"/>
        <rFont val="新細明體"/>
        <family val="1"/>
        <charset val="136"/>
      </rPr>
      <t>四川省成都市北郊龍潭鄉保平村</t>
    </r>
    <r>
      <rPr>
        <sz val="12"/>
        <color theme="1"/>
        <rFont val="Calibri"/>
        <family val="2"/>
      </rPr>
      <t>M1</t>
    </r>
  </si>
  <si>
    <r>
      <rPr>
        <sz val="12"/>
        <color theme="1"/>
        <rFont val="新細明體"/>
        <family val="1"/>
        <charset val="136"/>
      </rPr>
      <t>葬於紹興二十一年三月五日</t>
    </r>
  </si>
  <si>
    <r>
      <rPr>
        <sz val="12"/>
        <color theme="1"/>
        <rFont val="新細明體"/>
        <family val="1"/>
        <charset val="136"/>
      </rPr>
      <t>蒲氏</t>
    </r>
  </si>
  <si>
    <t>1080-1150.12.10(71)</t>
  </si>
  <si>
    <r>
      <rPr>
        <sz val="12"/>
        <color theme="1"/>
        <rFont val="新細明體"/>
        <family val="1"/>
        <charset val="136"/>
      </rPr>
      <t>宋京</t>
    </r>
    <r>
      <rPr>
        <sz val="12"/>
        <color theme="1"/>
        <rFont val="Calibri"/>
        <family val="2"/>
      </rPr>
      <t>(</t>
    </r>
    <r>
      <rPr>
        <sz val="12"/>
        <color theme="1"/>
        <rFont val="新細明體"/>
        <family val="1"/>
        <charset val="136"/>
      </rPr>
      <t>夫，</t>
    </r>
    <r>
      <rPr>
        <sz val="12"/>
        <color theme="1"/>
        <rFont val="Calibri"/>
        <family val="2"/>
      </rPr>
      <t>T2742)</t>
    </r>
  </si>
  <si>
    <r>
      <rPr>
        <sz val="12"/>
        <color theme="1"/>
        <rFont val="新細明體"/>
        <family val="1"/>
        <charset val="136"/>
      </rPr>
      <t>細沙石墓誌「宋故太令人蒲氏墓誌銘」</t>
    </r>
    <r>
      <rPr>
        <sz val="12"/>
        <color theme="1"/>
        <rFont val="Calibri"/>
        <family val="2"/>
      </rPr>
      <t>1</t>
    </r>
  </si>
  <si>
    <r>
      <rPr>
        <sz val="12"/>
        <color theme="1"/>
        <rFont val="新細明體"/>
        <family val="1"/>
        <charset val="136"/>
      </rPr>
      <t>四川省蒲江縣犀羊村二組</t>
    </r>
  </si>
  <si>
    <r>
      <rPr>
        <sz val="12"/>
        <color theme="1"/>
        <rFont val="新細明體"/>
        <family val="1"/>
        <charset val="136"/>
      </rPr>
      <t>合葬於慶元五年正月五日</t>
    </r>
    <r>
      <rPr>
        <sz val="12"/>
        <color theme="1"/>
        <rFont val="Calibri"/>
        <family val="2"/>
      </rPr>
      <t>(</t>
    </r>
    <r>
      <rPr>
        <sz val="12"/>
        <color theme="1"/>
        <rFont val="新細明體"/>
        <family val="1"/>
        <charset val="136"/>
      </rPr>
      <t>據宋德章墓誌</t>
    </r>
    <r>
      <rPr>
        <sz val="12"/>
        <color theme="1"/>
        <rFont val="Calibri"/>
        <family val="2"/>
      </rPr>
      <t>)</t>
    </r>
  </si>
  <si>
    <r>
      <rPr>
        <sz val="12"/>
        <color theme="1"/>
        <rFont val="新細明體"/>
        <family val="1"/>
        <charset val="136"/>
      </rPr>
      <t>宋德章、何氏</t>
    </r>
  </si>
  <si>
    <r>
      <t>1129-1197(69)</t>
    </r>
    <r>
      <rPr>
        <sz val="12"/>
        <color theme="1"/>
        <rFont val="新細明體"/>
        <family val="1"/>
        <charset val="136"/>
      </rPr>
      <t>、</t>
    </r>
    <r>
      <rPr>
        <sz val="12"/>
        <color theme="1"/>
        <rFont val="Calibri"/>
        <family val="2"/>
      </rPr>
      <t>?-1188</t>
    </r>
  </si>
  <si>
    <r>
      <rPr>
        <sz val="12"/>
        <color theme="1"/>
        <rFont val="新細明體"/>
        <family val="1"/>
        <charset val="136"/>
      </rPr>
      <t>石墓誌</t>
    </r>
    <r>
      <rPr>
        <sz val="12"/>
        <color theme="1"/>
        <rFont val="Calibri"/>
        <family val="2"/>
      </rPr>
      <t>1(</t>
    </r>
    <r>
      <rPr>
        <sz val="12"/>
        <color theme="1"/>
        <rFont val="新細明體"/>
        <family val="1"/>
        <charset val="136"/>
      </rPr>
      <t>何氏</t>
    </r>
    <r>
      <rPr>
        <sz val="12"/>
        <color theme="1"/>
        <rFont val="Calibri"/>
        <family val="2"/>
      </rPr>
      <t>)</t>
    </r>
    <r>
      <rPr>
        <sz val="12"/>
        <color theme="1"/>
        <rFont val="新細明體"/>
        <family val="1"/>
        <charset val="136"/>
      </rPr>
      <t>、白砂石墓誌「</t>
    </r>
    <r>
      <rPr>
        <sz val="12"/>
        <color theme="1"/>
        <rFont val="Calibri"/>
        <family val="2"/>
      </rPr>
      <t>......</t>
    </r>
    <r>
      <rPr>
        <sz val="12"/>
        <color theme="1"/>
        <rFont val="新細明體"/>
        <family val="1"/>
        <charset val="136"/>
      </rPr>
      <t>公墓誌銘」</t>
    </r>
    <r>
      <rPr>
        <sz val="12"/>
        <color theme="1"/>
        <rFont val="Calibri"/>
        <family val="2"/>
      </rPr>
      <t>1(</t>
    </r>
    <r>
      <rPr>
        <sz val="12"/>
        <color theme="1"/>
        <rFont val="新細明體"/>
        <family val="1"/>
        <charset val="136"/>
      </rPr>
      <t>宋德章</t>
    </r>
    <r>
      <rPr>
        <sz val="12"/>
        <color theme="1"/>
        <rFont val="Calibri"/>
        <family val="2"/>
      </rPr>
      <t>)</t>
    </r>
  </si>
  <si>
    <r>
      <rPr>
        <sz val="12"/>
        <color theme="1"/>
        <rFont val="新細明體"/>
        <family val="1"/>
        <charset val="136"/>
      </rPr>
      <t>朝散大夫命服緋衣銀魚借三品、宜人</t>
    </r>
  </si>
  <si>
    <r>
      <rPr>
        <sz val="12"/>
        <color theme="1"/>
        <rFont val="新細明體"/>
        <family val="1"/>
        <charset val="136"/>
      </rPr>
      <t>龍騰，〈蒲江縣宋朝散大夫宋德章墓出土文物〉，《四川文物》，</t>
    </r>
    <r>
      <rPr>
        <sz val="12"/>
        <color theme="1"/>
        <rFont val="Calibri"/>
        <family val="2"/>
      </rPr>
      <t>1995</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65-70</t>
    </r>
    <r>
      <rPr>
        <sz val="12"/>
        <color theme="1"/>
        <rFont val="新細明體"/>
        <family val="1"/>
        <charset val="136"/>
      </rPr>
      <t>。</t>
    </r>
  </si>
  <si>
    <r>
      <rPr>
        <sz val="12"/>
        <color theme="1"/>
        <rFont val="新細明體"/>
        <family val="1"/>
        <charset val="136"/>
      </rPr>
      <t>四川省彭山縣雙江鎮場後半山亭子坡東墓</t>
    </r>
  </si>
  <si>
    <r>
      <rPr>
        <sz val="12"/>
        <color theme="1"/>
        <rFont val="新細明體"/>
        <family val="1"/>
        <charset val="136"/>
      </rPr>
      <t>卒於寶慶二年十二月</t>
    </r>
  </si>
  <si>
    <r>
      <rPr>
        <sz val="12"/>
        <color theme="1"/>
        <rFont val="新細明體"/>
        <family val="1"/>
        <charset val="136"/>
      </rPr>
      <t>虞公著</t>
    </r>
  </si>
  <si>
    <t>1165-1226(62)</t>
  </si>
  <si>
    <r>
      <rPr>
        <sz val="12"/>
        <color theme="1"/>
        <rFont val="新細明體"/>
        <family val="1"/>
        <charset val="136"/>
      </rPr>
      <t>留氏</t>
    </r>
    <r>
      <rPr>
        <sz val="12"/>
        <color theme="1"/>
        <rFont val="Calibri"/>
        <family val="2"/>
      </rPr>
      <t>(</t>
    </r>
    <r>
      <rPr>
        <sz val="12"/>
        <color theme="1"/>
        <rFont val="新細明體"/>
        <family val="1"/>
        <charset val="136"/>
      </rPr>
      <t>妻，</t>
    </r>
    <r>
      <rPr>
        <sz val="12"/>
        <color theme="1"/>
        <rFont val="Calibri"/>
        <family val="2"/>
      </rPr>
      <t>T2766)</t>
    </r>
  </si>
  <si>
    <r>
      <rPr>
        <sz val="12"/>
        <color theme="1"/>
        <rFont val="新細明體"/>
        <family val="1"/>
        <charset val="136"/>
      </rPr>
      <t>石質碑形墓誌</t>
    </r>
    <r>
      <rPr>
        <sz val="12"/>
        <color theme="1"/>
        <rFont val="Calibri"/>
        <family val="2"/>
      </rPr>
      <t>1(</t>
    </r>
    <r>
      <rPr>
        <sz val="12"/>
        <color theme="1"/>
        <rFont val="新細明體"/>
        <family val="1"/>
        <charset val="136"/>
      </rPr>
      <t>無題</t>
    </r>
    <r>
      <rPr>
        <sz val="12"/>
        <color theme="1"/>
        <rFont val="Calibri"/>
        <family val="2"/>
      </rPr>
      <t>)</t>
    </r>
  </si>
  <si>
    <r>
      <rPr>
        <sz val="12"/>
        <color theme="1"/>
        <rFont val="新細明體"/>
        <family val="1"/>
        <charset val="136"/>
      </rPr>
      <t>中奉大夫</t>
    </r>
  </si>
  <si>
    <r>
      <rPr>
        <sz val="12"/>
        <color theme="1"/>
        <rFont val="新細明體"/>
        <family val="1"/>
        <charset val="136"/>
      </rPr>
      <t>四川省文物管理委員會、彭山縣文化館，〈南宋虞公著夫婦合葬墓〉，《考古學報》，</t>
    </r>
    <r>
      <rPr>
        <sz val="12"/>
        <color theme="1"/>
        <rFont val="Calibri"/>
        <family val="2"/>
      </rPr>
      <t>1985</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383-402</t>
    </r>
    <r>
      <rPr>
        <sz val="12"/>
        <color theme="1"/>
        <rFont val="新細明體"/>
        <family val="1"/>
        <charset val="136"/>
      </rPr>
      <t>。</t>
    </r>
  </si>
  <si>
    <r>
      <rPr>
        <sz val="12"/>
        <color theme="1"/>
        <rFont val="新細明體"/>
        <family val="1"/>
        <charset val="136"/>
      </rPr>
      <t>四川省彭山縣雙江鎮場後半山亭子坡西墓</t>
    </r>
  </si>
  <si>
    <r>
      <rPr>
        <sz val="12"/>
        <color theme="1"/>
        <rFont val="新細明體"/>
        <family val="1"/>
        <charset val="136"/>
      </rPr>
      <t>葬於慶元六年十月二日</t>
    </r>
  </si>
  <si>
    <r>
      <rPr>
        <sz val="12"/>
        <color theme="1"/>
        <rFont val="新細明體"/>
        <family val="1"/>
        <charset val="136"/>
      </rPr>
      <t>留氏</t>
    </r>
  </si>
  <si>
    <t>1164-1199(36)</t>
  </si>
  <si>
    <r>
      <rPr>
        <sz val="12"/>
        <color theme="1"/>
        <rFont val="新細明體"/>
        <family val="1"/>
        <charset val="136"/>
      </rPr>
      <t>虞公著</t>
    </r>
    <r>
      <rPr>
        <sz val="12"/>
        <color theme="1"/>
        <rFont val="Calibri"/>
        <family val="2"/>
      </rPr>
      <t>(</t>
    </r>
    <r>
      <rPr>
        <sz val="12"/>
        <color theme="1"/>
        <rFont val="新細明體"/>
        <family val="1"/>
        <charset val="136"/>
      </rPr>
      <t>夫，</t>
    </r>
    <r>
      <rPr>
        <sz val="12"/>
        <color theme="1"/>
        <rFont val="Calibri"/>
        <family val="2"/>
      </rPr>
      <t>T2765)</t>
    </r>
  </si>
  <si>
    <r>
      <rPr>
        <sz val="12"/>
        <color theme="1"/>
        <rFont val="新細明體"/>
        <family val="1"/>
        <charset val="136"/>
      </rPr>
      <t>石質碑形誌銘「宋故安人留氏誌銘」</t>
    </r>
    <r>
      <rPr>
        <sz val="12"/>
        <color theme="1"/>
        <rFont val="Calibri"/>
        <family val="2"/>
      </rPr>
      <t>1</t>
    </r>
  </si>
  <si>
    <r>
      <rPr>
        <sz val="12"/>
        <color theme="1"/>
        <rFont val="新細明體"/>
        <family val="1"/>
        <charset val="136"/>
      </rPr>
      <t>四川省成都市東跳蹬河</t>
    </r>
    <r>
      <rPr>
        <sz val="12"/>
        <color theme="1"/>
        <rFont val="Calibri"/>
        <family val="2"/>
      </rPr>
      <t>M1</t>
    </r>
    <r>
      <rPr>
        <sz val="12"/>
        <color theme="1"/>
        <rFont val="新細明體"/>
        <family val="1"/>
        <charset val="136"/>
      </rPr>
      <t>、</t>
    </r>
    <r>
      <rPr>
        <sz val="12"/>
        <color theme="1"/>
        <rFont val="Calibri"/>
        <family val="2"/>
      </rPr>
      <t>M2</t>
    </r>
  </si>
  <si>
    <r>
      <rPr>
        <sz val="12"/>
        <color theme="1"/>
        <rFont val="新細明體"/>
        <family val="1"/>
        <charset val="136"/>
      </rPr>
      <t>改葬於紹興二年二月二十日</t>
    </r>
    <r>
      <rPr>
        <sz val="12"/>
        <color theme="1"/>
        <rFont val="Calibri"/>
        <family val="2"/>
      </rPr>
      <t>(</t>
    </r>
    <r>
      <rPr>
        <sz val="12"/>
        <color theme="1"/>
        <rFont val="新細明體"/>
        <family val="1"/>
        <charset val="136"/>
      </rPr>
      <t>王氏</t>
    </r>
    <r>
      <rPr>
        <sz val="12"/>
        <color theme="1"/>
        <rFont val="Calibri"/>
        <family val="2"/>
      </rPr>
      <t>)</t>
    </r>
  </si>
  <si>
    <r>
      <rPr>
        <sz val="12"/>
        <color theme="1"/>
        <rFont val="新細明體"/>
        <family val="1"/>
        <charset val="136"/>
      </rPr>
      <t>王氏、不明</t>
    </r>
  </si>
  <si>
    <r>
      <rPr>
        <sz val="12"/>
        <color theme="1"/>
        <rFont val="新細明體"/>
        <family val="1"/>
        <charset val="136"/>
      </rPr>
      <t>石墓誌「王宜人</t>
    </r>
    <r>
      <rPr>
        <sz val="12"/>
        <color theme="1"/>
        <rFont val="Calibri"/>
        <family val="2"/>
      </rPr>
      <t>/</t>
    </r>
    <r>
      <rPr>
        <sz val="12"/>
        <color theme="1"/>
        <rFont val="新細明體"/>
        <family val="1"/>
        <charset val="136"/>
      </rPr>
      <t>宋故宜人王氏墓誌銘」</t>
    </r>
    <r>
      <rPr>
        <sz val="12"/>
        <color theme="1"/>
        <rFont val="Calibri"/>
        <family val="2"/>
      </rPr>
      <t>1(</t>
    </r>
    <r>
      <rPr>
        <sz val="12"/>
        <color theme="1"/>
        <rFont val="新細明體"/>
        <family val="1"/>
        <charset val="136"/>
      </rPr>
      <t>殘</t>
    </r>
    <r>
      <rPr>
        <sz val="12"/>
        <color theme="1"/>
        <rFont val="Calibri"/>
        <family val="2"/>
      </rPr>
      <t>)</t>
    </r>
    <r>
      <rPr>
        <sz val="12"/>
        <color theme="1"/>
        <rFont val="新細明體"/>
        <family val="1"/>
        <charset val="136"/>
      </rPr>
      <t>、石墓誌</t>
    </r>
    <r>
      <rPr>
        <sz val="12"/>
        <color theme="1"/>
        <rFont val="Calibri"/>
        <family val="2"/>
      </rPr>
      <t>1(</t>
    </r>
    <r>
      <rPr>
        <sz val="12"/>
        <color theme="1"/>
        <rFont val="新細明體"/>
        <family val="1"/>
        <charset val="136"/>
      </rPr>
      <t>殘</t>
    </r>
    <r>
      <rPr>
        <sz val="12"/>
        <color theme="1"/>
        <rFont val="Calibri"/>
        <family val="2"/>
      </rPr>
      <t>)</t>
    </r>
  </si>
  <si>
    <r>
      <rPr>
        <sz val="12"/>
        <color theme="1"/>
        <rFont val="新細明體"/>
        <family val="1"/>
        <charset val="136"/>
      </rPr>
      <t>傅漢良，〈成都外東跳蹬河發現宋代墓葬〉，《考古通訊》，</t>
    </r>
    <r>
      <rPr>
        <sz val="12"/>
        <color theme="1"/>
        <rFont val="Calibri"/>
        <family val="2"/>
      </rPr>
      <t>1956</t>
    </r>
    <r>
      <rPr>
        <sz val="12"/>
        <color theme="1"/>
        <rFont val="新細明體"/>
        <family val="1"/>
        <charset val="136"/>
      </rPr>
      <t>年</t>
    </r>
    <r>
      <rPr>
        <sz val="12"/>
        <color theme="1"/>
        <rFont val="Calibri"/>
        <family val="2"/>
      </rPr>
      <t>6</t>
    </r>
    <r>
      <rPr>
        <sz val="12"/>
        <color theme="1"/>
        <rFont val="新細明體"/>
        <family val="1"/>
        <charset val="136"/>
      </rPr>
      <t>期，頁</t>
    </r>
    <r>
      <rPr>
        <sz val="12"/>
        <color theme="1"/>
        <rFont val="Calibri"/>
        <family val="2"/>
      </rPr>
      <t>72-76</t>
    </r>
    <r>
      <rPr>
        <sz val="12"/>
        <color theme="1"/>
        <rFont val="新細明體"/>
        <family val="1"/>
        <charset val="136"/>
      </rPr>
      <t>。</t>
    </r>
    <r>
      <rPr>
        <sz val="12"/>
        <color theme="1"/>
        <rFont val="Calibri"/>
        <family val="2"/>
      </rPr>
      <t xml:space="preserve">; </t>
    </r>
    <r>
      <rPr>
        <sz val="12"/>
        <color theme="1"/>
        <rFont val="新細明體"/>
        <family val="1"/>
        <charset val="136"/>
      </rPr>
      <t>張勛燎、白彬，〈江蘇、陝西、河南、川西南朝唐宋墓出土鎮墓文石刻之研究〉，收入《中國道教考古</t>
    </r>
    <r>
      <rPr>
        <sz val="12"/>
        <color theme="1"/>
        <rFont val="Calibri"/>
        <family val="2"/>
      </rPr>
      <t>5</t>
    </r>
    <r>
      <rPr>
        <sz val="12"/>
        <color theme="1"/>
        <rFont val="新細明體"/>
        <family val="1"/>
        <charset val="136"/>
      </rPr>
      <t>》，北京：線裝書局，</t>
    </r>
    <r>
      <rPr>
        <sz val="12"/>
        <color theme="1"/>
        <rFont val="Calibri"/>
        <family val="2"/>
      </rPr>
      <t>2006</t>
    </r>
    <r>
      <rPr>
        <sz val="12"/>
        <color theme="1"/>
        <rFont val="新細明體"/>
        <family val="1"/>
        <charset val="136"/>
      </rPr>
      <t>，頁</t>
    </r>
    <r>
      <rPr>
        <sz val="12"/>
        <color theme="1"/>
        <rFont val="Calibri"/>
        <family val="2"/>
      </rPr>
      <t>1451-1609</t>
    </r>
    <r>
      <rPr>
        <sz val="12"/>
        <color theme="1"/>
        <rFont val="新細明體"/>
        <family val="1"/>
        <charset val="136"/>
      </rPr>
      <t>。</t>
    </r>
  </si>
  <si>
    <r>
      <rPr>
        <sz val="12"/>
        <color theme="1"/>
        <rFont val="新細明體"/>
        <family val="1"/>
        <charset val="136"/>
      </rPr>
      <t>四川省安岳縣岳陽萬壽村老鴰山</t>
    </r>
    <r>
      <rPr>
        <sz val="12"/>
        <color theme="1"/>
        <rFont val="Calibri"/>
        <family val="2"/>
      </rPr>
      <t>(</t>
    </r>
    <r>
      <rPr>
        <sz val="12"/>
        <color theme="1"/>
        <rFont val="新細明體"/>
        <family val="1"/>
        <charset val="136"/>
      </rPr>
      <t>汪家溝</t>
    </r>
    <r>
      <rPr>
        <sz val="12"/>
        <color theme="1"/>
        <rFont val="Calibri"/>
        <family val="2"/>
      </rPr>
      <t>)M1</t>
    </r>
  </si>
  <si>
    <r>
      <rPr>
        <sz val="12"/>
        <color theme="1"/>
        <rFont val="新細明體"/>
        <family val="1"/>
        <charset val="136"/>
      </rPr>
      <t>嘉泰二年四月十二日</t>
    </r>
  </si>
  <si>
    <r>
      <rPr>
        <sz val="12"/>
        <color theme="1"/>
        <rFont val="新細明體"/>
        <family val="1"/>
        <charset val="136"/>
      </rPr>
      <t>張岩</t>
    </r>
  </si>
  <si>
    <t>1137-1201(65)</t>
  </si>
  <si>
    <r>
      <rPr>
        <sz val="12"/>
        <color theme="1"/>
        <rFont val="新細明體"/>
        <family val="1"/>
        <charset val="136"/>
      </rPr>
      <t>鄒氏</t>
    </r>
    <r>
      <rPr>
        <sz val="12"/>
        <color theme="1"/>
        <rFont val="Calibri"/>
        <family val="2"/>
      </rPr>
      <t>(</t>
    </r>
    <r>
      <rPr>
        <sz val="12"/>
        <color theme="1"/>
        <rFont val="新細明體"/>
        <family val="1"/>
        <charset val="136"/>
      </rPr>
      <t>妻，</t>
    </r>
    <r>
      <rPr>
        <sz val="12"/>
        <color theme="1"/>
        <rFont val="Calibri"/>
        <family val="2"/>
      </rPr>
      <t>T2772)</t>
    </r>
    <r>
      <rPr>
        <sz val="12"/>
        <color theme="1"/>
        <rFont val="新細明體"/>
        <family val="1"/>
        <charset val="136"/>
      </rPr>
      <t>、不明</t>
    </r>
    <r>
      <rPr>
        <sz val="12"/>
        <color theme="1"/>
        <rFont val="Calibri"/>
        <family val="2"/>
      </rPr>
      <t>(</t>
    </r>
    <r>
      <rPr>
        <sz val="12"/>
        <color theme="1"/>
        <rFont val="新細明體"/>
        <family val="1"/>
        <charset val="136"/>
      </rPr>
      <t>妾，</t>
    </r>
    <r>
      <rPr>
        <sz val="12"/>
        <color theme="1"/>
        <rFont val="Calibri"/>
        <family val="2"/>
      </rPr>
      <t>T2773)</t>
    </r>
  </si>
  <si>
    <r>
      <rPr>
        <sz val="12"/>
        <color theme="1"/>
        <rFont val="新細明體"/>
        <family val="1"/>
        <charset val="136"/>
      </rPr>
      <t>石墓誌</t>
    </r>
    <r>
      <rPr>
        <sz val="12"/>
        <color theme="1"/>
        <rFont val="Calibri"/>
        <family val="2"/>
      </rPr>
      <t>1</t>
    </r>
    <r>
      <rPr>
        <sz val="12"/>
        <color theme="1"/>
        <rFont val="新細明體"/>
        <family val="1"/>
        <charset val="136"/>
      </rPr>
      <t>「宋張隱君墓誌銘」</t>
    </r>
  </si>
  <si>
    <r>
      <rPr>
        <sz val="12"/>
        <color theme="1"/>
        <rFont val="新細明體"/>
        <family val="1"/>
        <charset val="136"/>
      </rPr>
      <t>王玉，〈四川安岳縣老鴰山南宋墓清理簡報〉，《考古與文物》，</t>
    </r>
    <r>
      <rPr>
        <sz val="12"/>
        <color theme="1"/>
        <rFont val="Calibri"/>
        <family val="2"/>
      </rPr>
      <t>2009</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14-27</t>
    </r>
    <r>
      <rPr>
        <sz val="12"/>
        <color theme="1"/>
        <rFont val="新細明體"/>
        <family val="1"/>
        <charset val="136"/>
      </rPr>
      <t>。</t>
    </r>
  </si>
  <si>
    <r>
      <rPr>
        <sz val="12"/>
        <color theme="1"/>
        <rFont val="新細明體"/>
        <family val="1"/>
        <charset val="136"/>
      </rPr>
      <t>四川省安岳縣岳陽萬壽村老鴰山</t>
    </r>
    <r>
      <rPr>
        <sz val="12"/>
        <color theme="1"/>
        <rFont val="Calibri"/>
        <family val="2"/>
      </rPr>
      <t>(</t>
    </r>
    <r>
      <rPr>
        <sz val="12"/>
        <color theme="1"/>
        <rFont val="新細明體"/>
        <family val="1"/>
        <charset val="136"/>
      </rPr>
      <t>汪家溝</t>
    </r>
    <r>
      <rPr>
        <sz val="12"/>
        <color theme="1"/>
        <rFont val="Calibri"/>
        <family val="2"/>
      </rPr>
      <t>)M2</t>
    </r>
  </si>
  <si>
    <r>
      <rPr>
        <sz val="12"/>
        <color theme="1"/>
        <rFont val="新細明體"/>
        <family val="1"/>
        <charset val="136"/>
      </rPr>
      <t>鄒氏</t>
    </r>
  </si>
  <si>
    <t>?-?(78)</t>
  </si>
  <si>
    <r>
      <rPr>
        <sz val="12"/>
        <color theme="1"/>
        <rFont val="新細明體"/>
        <family val="1"/>
        <charset val="136"/>
      </rPr>
      <t>張岩</t>
    </r>
    <r>
      <rPr>
        <sz val="12"/>
        <color theme="1"/>
        <rFont val="Calibri"/>
        <family val="2"/>
      </rPr>
      <t>(</t>
    </r>
    <r>
      <rPr>
        <sz val="12"/>
        <color theme="1"/>
        <rFont val="新細明體"/>
        <family val="1"/>
        <charset val="136"/>
      </rPr>
      <t>夫，</t>
    </r>
    <r>
      <rPr>
        <sz val="12"/>
        <color theme="1"/>
        <rFont val="Calibri"/>
        <family val="2"/>
      </rPr>
      <t>T2771)</t>
    </r>
  </si>
  <si>
    <r>
      <rPr>
        <sz val="12"/>
        <color theme="1"/>
        <rFont val="新細明體"/>
        <family val="1"/>
        <charset val="136"/>
      </rPr>
      <t>砂石墓誌「宋故鄒夫人墓誌銘」</t>
    </r>
    <r>
      <rPr>
        <sz val="12"/>
        <color theme="1"/>
        <rFont val="Calibri"/>
        <family val="2"/>
      </rPr>
      <t>1</t>
    </r>
  </si>
  <si>
    <r>
      <rPr>
        <sz val="12"/>
        <color theme="1"/>
        <rFont val="新細明體"/>
        <family val="1"/>
        <charset val="136"/>
      </rPr>
      <t>四川省綿陽北郊平政橋</t>
    </r>
    <r>
      <rPr>
        <sz val="12"/>
        <color theme="1"/>
        <rFont val="Calibri"/>
        <family val="2"/>
      </rPr>
      <t>M3</t>
    </r>
  </si>
  <si>
    <r>
      <rPr>
        <sz val="12"/>
        <color theme="1"/>
        <rFont val="新細明體"/>
        <family val="1"/>
        <charset val="136"/>
      </rPr>
      <t>嘉定年間</t>
    </r>
  </si>
  <si>
    <r>
      <rPr>
        <sz val="12"/>
        <color theme="1"/>
        <rFont val="新細明體"/>
        <family val="1"/>
        <charset val="136"/>
      </rPr>
      <t>張應卯</t>
    </r>
  </si>
  <si>
    <t>1156-1209(54)</t>
  </si>
  <si>
    <r>
      <rPr>
        <sz val="12"/>
        <color theme="1"/>
        <rFont val="新細明體"/>
        <family val="1"/>
        <charset val="136"/>
      </rPr>
      <t>弟</t>
    </r>
    <r>
      <rPr>
        <sz val="12"/>
        <color theme="1"/>
        <rFont val="Calibri"/>
        <family val="2"/>
      </rPr>
      <t>(T3217)</t>
    </r>
    <r>
      <rPr>
        <sz val="12"/>
        <color theme="1"/>
        <rFont val="新細明體"/>
        <family val="1"/>
        <charset val="136"/>
      </rPr>
      <t>、張應龍</t>
    </r>
    <r>
      <rPr>
        <sz val="12"/>
        <color theme="1"/>
        <rFont val="Calibri"/>
        <family val="2"/>
      </rPr>
      <t>(</t>
    </r>
    <r>
      <rPr>
        <sz val="12"/>
        <color theme="1"/>
        <rFont val="新細明體"/>
        <family val="1"/>
        <charset val="136"/>
      </rPr>
      <t>弟，</t>
    </r>
    <r>
      <rPr>
        <sz val="12"/>
        <color theme="1"/>
        <rFont val="Calibri"/>
        <family val="2"/>
      </rPr>
      <t>T3218)(</t>
    </r>
    <r>
      <rPr>
        <sz val="12"/>
        <color theme="1"/>
        <rFont val="新細明體"/>
        <family val="1"/>
        <charset val="136"/>
      </rPr>
      <t>據</t>
    </r>
    <r>
      <rPr>
        <sz val="12"/>
        <color theme="1"/>
        <rFont val="Calibri"/>
        <family val="2"/>
      </rPr>
      <t>T3218</t>
    </r>
    <r>
      <rPr>
        <sz val="12"/>
        <color theme="1"/>
        <rFont val="新細明體"/>
        <family val="1"/>
        <charset val="136"/>
      </rPr>
      <t>墓誌銘</t>
    </r>
    <r>
      <rPr>
        <sz val="12"/>
        <color theme="1"/>
        <rFont val="Calibri"/>
        <family val="2"/>
      </rPr>
      <t>)</t>
    </r>
  </si>
  <si>
    <r>
      <rPr>
        <sz val="12"/>
        <color theme="1"/>
        <rFont val="新細明體"/>
        <family val="1"/>
        <charset val="136"/>
      </rPr>
      <t>石墓誌「宋故雙流大夫宣教張公墓內誌」</t>
    </r>
    <r>
      <rPr>
        <sz val="12"/>
        <color theme="1"/>
        <rFont val="Calibri"/>
        <family val="2"/>
      </rPr>
      <t>1</t>
    </r>
  </si>
  <si>
    <r>
      <rPr>
        <sz val="12"/>
        <color theme="1"/>
        <rFont val="新細明體"/>
        <family val="1"/>
        <charset val="136"/>
      </rPr>
      <t>雙流大夫宣教郎</t>
    </r>
  </si>
  <si>
    <r>
      <rPr>
        <sz val="12"/>
        <color theme="1"/>
        <rFont val="新細明體"/>
        <family val="1"/>
        <charset val="136"/>
      </rPr>
      <t>李復華、江學禮，〈四川綿陽平政橋發現宋墓〉，《考古通訊》，</t>
    </r>
    <r>
      <rPr>
        <sz val="12"/>
        <color theme="1"/>
        <rFont val="Calibri"/>
        <family val="2"/>
      </rPr>
      <t>1956</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49-50</t>
    </r>
    <r>
      <rPr>
        <sz val="12"/>
        <color theme="1"/>
        <rFont val="新細明體"/>
        <family val="1"/>
        <charset val="136"/>
      </rPr>
      <t>。</t>
    </r>
  </si>
  <si>
    <r>
      <rPr>
        <sz val="12"/>
        <color theme="1"/>
        <rFont val="新細明體"/>
        <family val="1"/>
        <charset val="136"/>
      </rPr>
      <t>四川省綿陽北郊平政橋</t>
    </r>
    <r>
      <rPr>
        <sz val="12"/>
        <color theme="1"/>
        <rFont val="Calibri"/>
        <family val="2"/>
      </rPr>
      <t>M4</t>
    </r>
  </si>
  <si>
    <r>
      <rPr>
        <sz val="12"/>
        <color theme="1"/>
        <rFont val="新細明體"/>
        <family val="1"/>
        <charset val="136"/>
      </rPr>
      <t>葬於嘉定二年</t>
    </r>
  </si>
  <si>
    <r>
      <rPr>
        <sz val="12"/>
        <color theme="1"/>
        <rFont val="新細明體"/>
        <family val="1"/>
        <charset val="136"/>
      </rPr>
      <t>張應龍</t>
    </r>
  </si>
  <si>
    <r>
      <rPr>
        <sz val="12"/>
        <color theme="1"/>
        <rFont val="新細明體"/>
        <family val="1"/>
        <charset val="136"/>
      </rPr>
      <t>張應卯</t>
    </r>
    <r>
      <rPr>
        <sz val="12"/>
        <color theme="1"/>
        <rFont val="Calibri"/>
        <family val="2"/>
      </rPr>
      <t>(</t>
    </r>
    <r>
      <rPr>
        <sz val="12"/>
        <color theme="1"/>
        <rFont val="新細明體"/>
        <family val="1"/>
        <charset val="136"/>
      </rPr>
      <t>兄，</t>
    </r>
    <r>
      <rPr>
        <sz val="12"/>
        <color theme="1"/>
        <rFont val="Calibri"/>
        <family val="2"/>
      </rPr>
      <t>T3217)</t>
    </r>
    <r>
      <rPr>
        <sz val="12"/>
        <color theme="1"/>
        <rFont val="新細明體"/>
        <family val="1"/>
        <charset val="136"/>
      </rPr>
      <t>、兄</t>
    </r>
    <r>
      <rPr>
        <sz val="12"/>
        <color theme="1"/>
        <rFont val="Calibri"/>
        <family val="2"/>
      </rPr>
      <t>(T3216)</t>
    </r>
  </si>
  <si>
    <r>
      <rPr>
        <sz val="12"/>
        <color theme="1"/>
        <rFont val="新細明體"/>
        <family val="1"/>
        <charset val="136"/>
      </rPr>
      <t>石墓誌「宋鄉貢進士張公墓內誌」</t>
    </r>
    <r>
      <rPr>
        <sz val="12"/>
        <color theme="1"/>
        <rFont val="Calibri"/>
        <family val="2"/>
      </rPr>
      <t>1(</t>
    </r>
    <r>
      <rPr>
        <sz val="12"/>
        <color theme="1"/>
        <rFont val="新細明體"/>
        <family val="1"/>
        <charset val="136"/>
      </rPr>
      <t>前後室間墓門前</t>
    </r>
    <r>
      <rPr>
        <sz val="12"/>
        <color theme="1"/>
        <rFont val="Calibri"/>
        <family val="2"/>
      </rPr>
      <t>)</t>
    </r>
  </si>
  <si>
    <r>
      <rPr>
        <sz val="12"/>
        <color theme="1"/>
        <rFont val="新細明體"/>
        <family val="1"/>
        <charset val="136"/>
      </rPr>
      <t>四川省重慶市合川區合陽街道辦事處盤龍村六社</t>
    </r>
    <r>
      <rPr>
        <sz val="12"/>
        <color theme="1"/>
        <rFont val="Calibri"/>
        <family val="2"/>
      </rPr>
      <t>M7</t>
    </r>
  </si>
  <si>
    <r>
      <rPr>
        <sz val="12"/>
        <color theme="1"/>
        <rFont val="新細明體"/>
        <family val="1"/>
        <charset val="136"/>
      </rPr>
      <t>紹興二十六年四月廿六日</t>
    </r>
  </si>
  <si>
    <r>
      <rPr>
        <sz val="12"/>
        <color theme="1"/>
        <rFont val="新細明體"/>
        <family val="1"/>
        <charset val="136"/>
      </rPr>
      <t>杜之翰</t>
    </r>
  </si>
  <si>
    <t>?-1150</t>
  </si>
  <si>
    <r>
      <rPr>
        <sz val="12"/>
        <color theme="1"/>
        <rFont val="新細明體"/>
        <family val="1"/>
        <charset val="136"/>
      </rPr>
      <t>石墓誌「宋故杜府君墓誌銘」</t>
    </r>
    <r>
      <rPr>
        <sz val="12"/>
        <color theme="1"/>
        <rFont val="Calibri"/>
        <family val="2"/>
      </rPr>
      <t>1</t>
    </r>
  </si>
  <si>
    <r>
      <rPr>
        <sz val="12"/>
        <color theme="1"/>
        <rFont val="新細明體"/>
        <family val="1"/>
        <charset val="136"/>
      </rPr>
      <t>重慶市文化遺產研究院、重慶文化遺產保護中心，〈重慶市合川區觀山墓群宋代石室墓發掘簡報〉，《四川文物》，</t>
    </r>
    <r>
      <rPr>
        <sz val="12"/>
        <color theme="1"/>
        <rFont val="Calibri"/>
        <family val="2"/>
      </rPr>
      <t>2014</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29-36</t>
    </r>
    <r>
      <rPr>
        <sz val="12"/>
        <color theme="1"/>
        <rFont val="新細明體"/>
        <family val="1"/>
        <charset val="136"/>
      </rPr>
      <t>。</t>
    </r>
  </si>
  <si>
    <r>
      <rPr>
        <sz val="12"/>
        <color theme="1"/>
        <rFont val="新細明體"/>
        <family val="1"/>
        <charset val="136"/>
      </rPr>
      <t>四川省瀘縣喻寺鎮南坳村一組屋基灣</t>
    </r>
    <r>
      <rPr>
        <sz val="12"/>
        <color theme="1"/>
        <rFont val="Calibri"/>
        <family val="2"/>
      </rPr>
      <t>2002LYNM1</t>
    </r>
  </si>
  <si>
    <r>
      <rPr>
        <sz val="12"/>
        <color theme="1"/>
        <rFont val="新細明體"/>
        <family val="1"/>
        <charset val="136"/>
      </rPr>
      <t>葬於淳熙三年十月十一日</t>
    </r>
  </si>
  <si>
    <r>
      <rPr>
        <sz val="12"/>
        <color theme="1"/>
        <rFont val="新細明體"/>
        <family val="1"/>
        <charset val="136"/>
      </rPr>
      <t>古驥</t>
    </r>
    <r>
      <rPr>
        <sz val="12"/>
        <color theme="1"/>
        <rFont val="Calibri"/>
        <family val="2"/>
      </rPr>
      <t>(</t>
    </r>
    <r>
      <rPr>
        <sz val="12"/>
        <color theme="1"/>
        <rFont val="新細明體"/>
        <family val="1"/>
        <charset val="136"/>
      </rPr>
      <t>字德駿</t>
    </r>
    <r>
      <rPr>
        <sz val="12"/>
        <color theme="1"/>
        <rFont val="Calibri"/>
        <family val="2"/>
      </rPr>
      <t>)</t>
    </r>
  </si>
  <si>
    <t>1125-1172(48)</t>
  </si>
  <si>
    <r>
      <rPr>
        <sz val="12"/>
        <color theme="1"/>
        <rFont val="新細明體"/>
        <family val="1"/>
        <charset val="136"/>
      </rPr>
      <t>墓誌「□□古君德駿墓誌銘</t>
    </r>
    <r>
      <rPr>
        <sz val="12"/>
        <color theme="1"/>
        <rFont val="Calibri"/>
        <family val="2"/>
      </rPr>
      <t>...</t>
    </r>
    <r>
      <rPr>
        <sz val="12"/>
        <color theme="1"/>
        <rFont val="新細明體"/>
        <family val="1"/>
        <charset val="136"/>
      </rPr>
      <t>」</t>
    </r>
    <r>
      <rPr>
        <sz val="12"/>
        <color theme="1"/>
        <rFont val="Calibri"/>
        <family val="2"/>
      </rPr>
      <t>1(</t>
    </r>
    <r>
      <rPr>
        <sz val="12"/>
        <color theme="1"/>
        <rFont val="新細明體"/>
        <family val="1"/>
        <charset val="136"/>
      </rPr>
      <t>棺台與後壁間</t>
    </r>
    <r>
      <rPr>
        <sz val="12"/>
        <color theme="1"/>
        <rFont val="Calibri"/>
        <family val="2"/>
      </rPr>
      <t>)</t>
    </r>
  </si>
  <si>
    <r>
      <rPr>
        <sz val="12"/>
        <color theme="1"/>
        <rFont val="新細明體"/>
        <family val="1"/>
        <charset val="136"/>
      </rPr>
      <t>舉進士不第</t>
    </r>
  </si>
  <si>
    <r>
      <rPr>
        <sz val="12"/>
        <color theme="1"/>
        <rFont val="新細明體"/>
        <family val="1"/>
        <charset val="136"/>
      </rPr>
      <t>四川省文物考古研究所等，《瀘縣宋墓》，北京：文物，</t>
    </r>
    <r>
      <rPr>
        <sz val="12"/>
        <color theme="1"/>
        <rFont val="Calibri"/>
        <family val="2"/>
      </rPr>
      <t>2004</t>
    </r>
    <r>
      <rPr>
        <sz val="12"/>
        <color theme="1"/>
        <rFont val="新細明體"/>
        <family val="1"/>
        <charset val="136"/>
      </rPr>
      <t>。</t>
    </r>
  </si>
  <si>
    <r>
      <rPr>
        <sz val="12"/>
        <color theme="1"/>
        <rFont val="新細明體"/>
        <family val="1"/>
        <charset val="136"/>
      </rPr>
      <t>四川省瀘縣奇峰鎮寶藏片區紅光村</t>
    </r>
    <r>
      <rPr>
        <sz val="12"/>
        <color theme="1"/>
        <rFont val="Calibri"/>
        <family val="2"/>
      </rPr>
      <t>2002LQBM2</t>
    </r>
  </si>
  <si>
    <r>
      <rPr>
        <sz val="12"/>
        <color theme="1"/>
        <rFont val="新細明體"/>
        <family val="1"/>
        <charset val="136"/>
      </rPr>
      <t>葬於淳熙丙午</t>
    </r>
    <r>
      <rPr>
        <sz val="12"/>
        <color theme="1"/>
        <rFont val="Calibri"/>
        <family val="2"/>
      </rPr>
      <t>(</t>
    </r>
    <r>
      <rPr>
        <sz val="12"/>
        <color theme="1"/>
        <rFont val="新細明體"/>
        <family val="1"/>
        <charset val="136"/>
      </rPr>
      <t>十三年</t>
    </r>
    <r>
      <rPr>
        <sz val="12"/>
        <color theme="1"/>
        <rFont val="Calibri"/>
        <family val="2"/>
      </rPr>
      <t>)</t>
    </r>
    <r>
      <rPr>
        <sz val="12"/>
        <color theme="1"/>
        <rFont val="新細明體"/>
        <family val="1"/>
        <charset val="136"/>
      </rPr>
      <t>十二月十三日</t>
    </r>
  </si>
  <si>
    <r>
      <rPr>
        <sz val="12"/>
        <color theme="1"/>
        <rFont val="新細明體"/>
        <family val="1"/>
        <charset val="136"/>
      </rPr>
      <t>陳鼎</t>
    </r>
    <r>
      <rPr>
        <sz val="12"/>
        <color theme="1"/>
        <rFont val="Calibri"/>
        <family val="2"/>
      </rPr>
      <t>(</t>
    </r>
    <r>
      <rPr>
        <sz val="12"/>
        <color theme="1"/>
        <rFont val="新細明體"/>
        <family val="1"/>
        <charset val="136"/>
      </rPr>
      <t>字國鎮</t>
    </r>
    <r>
      <rPr>
        <sz val="12"/>
        <color theme="1"/>
        <rFont val="Calibri"/>
        <family val="2"/>
      </rPr>
      <t>)</t>
    </r>
  </si>
  <si>
    <t>?-?(61)</t>
  </si>
  <si>
    <r>
      <rPr>
        <sz val="12"/>
        <color theme="1"/>
        <rFont val="新細明體"/>
        <family val="1"/>
        <charset val="136"/>
      </rPr>
      <t>墓誌</t>
    </r>
    <r>
      <rPr>
        <sz val="12"/>
        <color theme="1"/>
        <rFont val="Calibri"/>
        <family val="2"/>
      </rPr>
      <t>(</t>
    </r>
    <r>
      <rPr>
        <sz val="12"/>
        <color theme="1"/>
        <rFont val="新細明體"/>
        <family val="1"/>
        <charset val="136"/>
      </rPr>
      <t>無題</t>
    </r>
    <r>
      <rPr>
        <sz val="12"/>
        <color theme="1"/>
        <rFont val="Calibri"/>
        <family val="2"/>
      </rPr>
      <t>)</t>
    </r>
    <r>
      <rPr>
        <sz val="12"/>
        <color theme="1"/>
        <rFont val="新細明體"/>
        <family val="1"/>
        <charset val="136"/>
      </rPr>
      <t>「宋故陳公諱鼎</t>
    </r>
    <r>
      <rPr>
        <sz val="12"/>
        <color theme="1"/>
        <rFont val="Calibri"/>
        <family val="2"/>
      </rPr>
      <t>...</t>
    </r>
    <r>
      <rPr>
        <sz val="12"/>
        <color theme="1"/>
        <rFont val="新細明體"/>
        <family val="1"/>
        <charset val="136"/>
      </rPr>
      <t>」</t>
    </r>
    <r>
      <rPr>
        <sz val="12"/>
        <color theme="1"/>
        <rFont val="Calibri"/>
        <family val="2"/>
      </rPr>
      <t>1(</t>
    </r>
    <r>
      <rPr>
        <sz val="12"/>
        <color theme="1"/>
        <rFont val="新細明體"/>
        <family val="1"/>
        <charset val="136"/>
      </rPr>
      <t>刻於墓室後壁橫樑正面</t>
    </r>
    <r>
      <rPr>
        <sz val="12"/>
        <color theme="1"/>
        <rFont val="Calibri"/>
        <family val="2"/>
      </rPr>
      <t>)</t>
    </r>
  </si>
  <si>
    <r>
      <rPr>
        <sz val="12"/>
        <color theme="1"/>
        <rFont val="新細明體"/>
        <family val="1"/>
        <charset val="136"/>
      </rPr>
      <t>承奉郎</t>
    </r>
  </si>
  <si>
    <r>
      <rPr>
        <sz val="12"/>
        <color theme="1"/>
        <rFont val="新細明體"/>
        <family val="1"/>
        <charset val="136"/>
      </rPr>
      <t>江西省婺源縣太白公社石田村</t>
    </r>
  </si>
  <si>
    <r>
      <rPr>
        <sz val="12"/>
        <color theme="1"/>
        <rFont val="新細明體"/>
        <family val="1"/>
        <charset val="136"/>
      </rPr>
      <t>葬於淳熙六年十一月壬申，改葬於慶元六年歲次庚申十月壬寅</t>
    </r>
    <r>
      <rPr>
        <sz val="12"/>
        <color theme="1"/>
        <rFont val="Calibri"/>
        <family val="2"/>
      </rPr>
      <t>(</t>
    </r>
    <r>
      <rPr>
        <sz val="12"/>
        <color theme="1"/>
        <rFont val="新細明體"/>
        <family val="1"/>
        <charset val="136"/>
      </rPr>
      <t>汪賡</t>
    </r>
    <r>
      <rPr>
        <sz val="12"/>
        <color theme="1"/>
        <rFont val="Calibri"/>
        <family val="2"/>
      </rPr>
      <t>)</t>
    </r>
    <r>
      <rPr>
        <sz val="12"/>
        <color theme="1"/>
        <rFont val="新細明體"/>
        <family val="1"/>
        <charset val="136"/>
      </rPr>
      <t>、葬於嘉定四年正月十二日</t>
    </r>
    <r>
      <rPr>
        <sz val="12"/>
        <color theme="1"/>
        <rFont val="Calibri"/>
        <family val="2"/>
      </rPr>
      <t>(</t>
    </r>
    <r>
      <rPr>
        <sz val="12"/>
        <color theme="1"/>
        <rFont val="新細明體"/>
        <family val="1"/>
        <charset val="136"/>
      </rPr>
      <t>程寶睦</t>
    </r>
    <r>
      <rPr>
        <sz val="12"/>
        <color theme="1"/>
        <rFont val="Calibri"/>
        <family val="2"/>
      </rPr>
      <t>)</t>
    </r>
  </si>
  <si>
    <t>1179; 1200; 1211</t>
  </si>
  <si>
    <r>
      <rPr>
        <sz val="12"/>
        <color theme="1"/>
        <rFont val="新細明體"/>
        <family val="1"/>
        <charset val="136"/>
      </rPr>
      <t>汪賡、程寶睦</t>
    </r>
  </si>
  <si>
    <r>
      <t>1133-1179(47</t>
    </r>
    <r>
      <rPr>
        <sz val="12"/>
        <color theme="1"/>
        <rFont val="新細明體"/>
        <family val="1"/>
        <charset val="136"/>
      </rPr>
      <t>，汪賡</t>
    </r>
    <r>
      <rPr>
        <sz val="12"/>
        <color theme="1"/>
        <rFont val="Calibri"/>
        <family val="2"/>
      </rPr>
      <t>)</t>
    </r>
    <r>
      <rPr>
        <sz val="12"/>
        <color theme="1"/>
        <rFont val="新細明體"/>
        <family val="1"/>
        <charset val="136"/>
      </rPr>
      <t>、</t>
    </r>
    <r>
      <rPr>
        <sz val="12"/>
        <color theme="1"/>
        <rFont val="Calibri"/>
        <family val="2"/>
      </rPr>
      <t>1133-1211(79</t>
    </r>
    <r>
      <rPr>
        <sz val="12"/>
        <color theme="1"/>
        <rFont val="新細明體"/>
        <family val="1"/>
        <charset val="136"/>
      </rPr>
      <t>，程寶睦</t>
    </r>
    <r>
      <rPr>
        <sz val="12"/>
        <color theme="1"/>
        <rFont val="Calibri"/>
        <family val="2"/>
      </rPr>
      <t>)</t>
    </r>
  </si>
  <si>
    <r>
      <rPr>
        <sz val="12"/>
        <color theme="1"/>
        <rFont val="新細明體"/>
        <family val="1"/>
        <charset val="136"/>
      </rPr>
      <t>龍尾歙石墓誌「有宋汪公汀州壙記」</t>
    </r>
    <r>
      <rPr>
        <sz val="12"/>
        <color theme="1"/>
        <rFont val="Calibri"/>
        <family val="2"/>
      </rPr>
      <t>1</t>
    </r>
    <r>
      <rPr>
        <sz val="12"/>
        <color theme="1"/>
        <rFont val="新細明體"/>
        <family val="1"/>
        <charset val="136"/>
      </rPr>
      <t>、石墓誌「有宋孺人程氏埋文」</t>
    </r>
    <r>
      <rPr>
        <sz val="12"/>
        <color theme="1"/>
        <rFont val="Calibri"/>
        <family val="2"/>
      </rPr>
      <t>1</t>
    </r>
  </si>
  <si>
    <r>
      <rPr>
        <sz val="12"/>
        <color theme="1"/>
        <rFont val="新細明體"/>
        <family val="1"/>
        <charset val="136"/>
      </rPr>
      <t>通直郎知汀州</t>
    </r>
    <r>
      <rPr>
        <sz val="12"/>
        <color theme="1"/>
        <rFont val="Calibri"/>
        <family val="2"/>
      </rPr>
      <t>(</t>
    </r>
    <r>
      <rPr>
        <sz val="12"/>
        <color theme="1"/>
        <rFont val="新細明體"/>
        <family val="1"/>
        <charset val="136"/>
      </rPr>
      <t>汪賡</t>
    </r>
    <r>
      <rPr>
        <sz val="12"/>
        <color theme="1"/>
        <rFont val="Calibri"/>
        <family val="2"/>
      </rPr>
      <t>)</t>
    </r>
    <r>
      <rPr>
        <sz val="12"/>
        <color theme="1"/>
        <rFont val="新細明體"/>
        <family val="1"/>
        <charset val="136"/>
      </rPr>
      <t>、孺人</t>
    </r>
    <r>
      <rPr>
        <sz val="12"/>
        <color theme="1"/>
        <rFont val="Calibri"/>
        <family val="2"/>
      </rPr>
      <t>(</t>
    </r>
    <r>
      <rPr>
        <sz val="12"/>
        <color theme="1"/>
        <rFont val="新細明體"/>
        <family val="1"/>
        <charset val="136"/>
      </rPr>
      <t>程寶睦</t>
    </r>
    <r>
      <rPr>
        <sz val="12"/>
        <color theme="1"/>
        <rFont val="Calibri"/>
        <family val="2"/>
      </rPr>
      <t>)</t>
    </r>
  </si>
  <si>
    <r>
      <t>kuangzhi;</t>
    </r>
    <r>
      <rPr>
        <sz val="12"/>
        <color theme="1"/>
        <rFont val="新細明體"/>
        <family val="1"/>
        <charset val="136"/>
      </rPr>
      <t>埋文</t>
    </r>
  </si>
  <si>
    <r>
      <rPr>
        <sz val="12"/>
        <color theme="1"/>
        <rFont val="新細明體"/>
        <family val="1"/>
        <charset val="136"/>
      </rPr>
      <t>江西省博物館，〈婺源縣南宋嘉定四年墓〉，收入《江西宋代紀年墓與紀年青白瓷》，北京：文物出版社，</t>
    </r>
    <r>
      <rPr>
        <sz val="12"/>
        <color theme="1"/>
        <rFont val="Calibri"/>
        <family val="2"/>
      </rPr>
      <t>2016</t>
    </r>
    <r>
      <rPr>
        <sz val="12"/>
        <color theme="1"/>
        <rFont val="新細明體"/>
        <family val="1"/>
        <charset val="136"/>
      </rPr>
      <t>，頁</t>
    </r>
    <r>
      <rPr>
        <sz val="12"/>
        <color theme="1"/>
        <rFont val="Calibri"/>
        <family val="2"/>
      </rPr>
      <t>222-229</t>
    </r>
    <r>
      <rPr>
        <sz val="12"/>
        <color theme="1"/>
        <rFont val="新細明體"/>
        <family val="1"/>
        <charset val="136"/>
      </rPr>
      <t>。</t>
    </r>
  </si>
  <si>
    <r>
      <rPr>
        <sz val="12"/>
        <color theme="1"/>
        <rFont val="新細明體"/>
        <family val="1"/>
        <charset val="136"/>
      </rPr>
      <t>江西省安義縣石鼻手工業社</t>
    </r>
  </si>
  <si>
    <r>
      <rPr>
        <sz val="12"/>
        <color theme="1"/>
        <rFont val="新細明體"/>
        <family val="1"/>
        <charset val="136"/>
      </rPr>
      <t>應葬於淳祐九年十月十七日</t>
    </r>
  </si>
  <si>
    <t>?-1249.8.5</t>
  </si>
  <si>
    <r>
      <rPr>
        <sz val="12"/>
        <color theme="1"/>
        <rFont val="新細明體"/>
        <family val="1"/>
        <charset val="136"/>
      </rPr>
      <t>石墓誌「宋碩人李氏壙誌」</t>
    </r>
    <r>
      <rPr>
        <sz val="12"/>
        <color theme="1"/>
        <rFont val="Calibri"/>
        <family val="2"/>
      </rPr>
      <t>1(</t>
    </r>
    <r>
      <rPr>
        <sz val="12"/>
        <color theme="1"/>
        <rFont val="新細明體"/>
        <family val="1"/>
        <charset val="136"/>
      </rPr>
      <t>已砸碎，誌文殘缺</t>
    </r>
    <r>
      <rPr>
        <sz val="12"/>
        <color theme="1"/>
        <rFont val="Calibri"/>
        <family val="2"/>
      </rPr>
      <t>)</t>
    </r>
  </si>
  <si>
    <r>
      <rPr>
        <sz val="12"/>
        <color theme="1"/>
        <rFont val="新細明體"/>
        <family val="1"/>
        <charset val="136"/>
      </rPr>
      <t>碩人</t>
    </r>
  </si>
  <si>
    <r>
      <rPr>
        <sz val="12"/>
        <color theme="1"/>
        <rFont val="新細明體"/>
        <family val="1"/>
        <charset val="136"/>
      </rPr>
      <t>江西省博物館，〈安義縣南宋淳祐九年墓〉，收入《江西宋代紀年墓與紀年青白瓷》，北京：文物出版社，</t>
    </r>
    <r>
      <rPr>
        <sz val="12"/>
        <color theme="1"/>
        <rFont val="Calibri"/>
        <family val="2"/>
      </rPr>
      <t>2016</t>
    </r>
    <r>
      <rPr>
        <sz val="12"/>
        <color theme="1"/>
        <rFont val="新細明體"/>
        <family val="1"/>
        <charset val="136"/>
      </rPr>
      <t>，頁</t>
    </r>
    <r>
      <rPr>
        <sz val="12"/>
        <color theme="1"/>
        <rFont val="Calibri"/>
        <family val="2"/>
      </rPr>
      <t>247-251</t>
    </r>
    <r>
      <rPr>
        <sz val="12"/>
        <color theme="1"/>
        <rFont val="新細明體"/>
        <family val="1"/>
        <charset val="136"/>
      </rPr>
      <t>。</t>
    </r>
  </si>
  <si>
    <r>
      <rPr>
        <sz val="12"/>
        <color theme="1"/>
        <rFont val="新細明體"/>
        <family val="1"/>
        <charset val="136"/>
      </rPr>
      <t>福建省三明市將樂縣寺許村</t>
    </r>
    <r>
      <rPr>
        <sz val="12"/>
        <color theme="1"/>
        <rFont val="Calibri"/>
        <family val="2"/>
      </rPr>
      <t>M1</t>
    </r>
  </si>
  <si>
    <r>
      <rPr>
        <sz val="12"/>
        <color theme="1"/>
        <rFont val="新細明體"/>
        <family val="1"/>
        <charset val="136"/>
      </rPr>
      <t>葬於南宋寶慶三年九月三十日</t>
    </r>
  </si>
  <si>
    <r>
      <rPr>
        <sz val="12"/>
        <color theme="1"/>
        <rFont val="新細明體"/>
        <family val="1"/>
        <charset val="136"/>
      </rPr>
      <t>余氏</t>
    </r>
  </si>
  <si>
    <t>1171-1222(52)</t>
  </si>
  <si>
    <r>
      <rPr>
        <sz val="12"/>
        <color theme="1"/>
        <rFont val="新細明體"/>
        <family val="1"/>
        <charset val="136"/>
      </rPr>
      <t>將樂龍池石墓誌</t>
    </r>
    <r>
      <rPr>
        <sz val="12"/>
        <color theme="1"/>
        <rFont val="Calibri"/>
        <family val="2"/>
      </rPr>
      <t>(</t>
    </r>
    <r>
      <rPr>
        <sz val="12"/>
        <color theme="1"/>
        <rFont val="新細明體"/>
        <family val="1"/>
        <charset val="136"/>
      </rPr>
      <t>無題</t>
    </r>
    <r>
      <rPr>
        <sz val="12"/>
        <color theme="1"/>
        <rFont val="Calibri"/>
        <family val="2"/>
      </rPr>
      <t>)</t>
    </r>
    <r>
      <rPr>
        <sz val="12"/>
        <color theme="1"/>
        <rFont val="新細明體"/>
        <family val="1"/>
        <charset val="136"/>
      </rPr>
      <t>「孺人余氏</t>
    </r>
    <r>
      <rPr>
        <sz val="12"/>
        <color theme="1"/>
        <rFont val="Calibri"/>
        <family val="2"/>
      </rPr>
      <t>...</t>
    </r>
    <r>
      <rPr>
        <sz val="12"/>
        <color theme="1"/>
        <rFont val="新細明體"/>
        <family val="1"/>
        <charset val="136"/>
      </rPr>
      <t>生於宋乾道七年</t>
    </r>
    <r>
      <rPr>
        <sz val="12"/>
        <color theme="1"/>
        <rFont val="Calibri"/>
        <family val="2"/>
      </rPr>
      <t>...</t>
    </r>
    <r>
      <rPr>
        <sz val="12"/>
        <color theme="1"/>
        <rFont val="新細明體"/>
        <family val="1"/>
        <charset val="136"/>
      </rPr>
      <t>嘉定壬午六月二十四日以疾終</t>
    </r>
    <r>
      <rPr>
        <sz val="12"/>
        <color theme="1"/>
        <rFont val="Calibri"/>
        <family val="2"/>
      </rPr>
      <t>...</t>
    </r>
    <r>
      <rPr>
        <sz val="12"/>
        <color theme="1"/>
        <rFont val="新細明體"/>
        <family val="1"/>
        <charset val="136"/>
      </rPr>
      <t>」</t>
    </r>
    <r>
      <rPr>
        <sz val="12"/>
        <color theme="1"/>
        <rFont val="Calibri"/>
        <family val="2"/>
      </rPr>
      <t>1</t>
    </r>
  </si>
  <si>
    <r>
      <rPr>
        <sz val="12"/>
        <color theme="1"/>
        <rFont val="新細明體"/>
        <family val="1"/>
        <charset val="136"/>
      </rPr>
      <t>孺人</t>
    </r>
    <r>
      <rPr>
        <sz val="12"/>
        <color theme="1"/>
        <rFont val="Calibri"/>
        <family val="2"/>
      </rPr>
      <t>(</t>
    </r>
    <r>
      <rPr>
        <sz val="12"/>
        <color theme="1"/>
        <rFont val="新細明體"/>
        <family val="1"/>
        <charset val="136"/>
      </rPr>
      <t>趙奉議之側室</t>
    </r>
    <r>
      <rPr>
        <sz val="12"/>
        <color theme="1"/>
        <rFont val="Calibri"/>
        <family val="2"/>
      </rPr>
      <t>)</t>
    </r>
  </si>
  <si>
    <r>
      <rPr>
        <sz val="12"/>
        <color theme="1"/>
        <rFont val="新細明體"/>
        <family val="1"/>
        <charset val="136"/>
      </rPr>
      <t>三明市文物管理辦公室、將樂縣博物館，〈將樂縣古鏞鎮寺許村南宋墓清理簡報〉，《福建文博》，</t>
    </r>
    <r>
      <rPr>
        <sz val="12"/>
        <color theme="1"/>
        <rFont val="Calibri"/>
        <family val="2"/>
      </rPr>
      <t>2018</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18-21</t>
    </r>
    <r>
      <rPr>
        <sz val="12"/>
        <color theme="1"/>
        <rFont val="新細明體"/>
        <family val="1"/>
        <charset val="136"/>
      </rPr>
      <t>。</t>
    </r>
  </si>
  <si>
    <r>
      <rPr>
        <sz val="12"/>
        <color theme="1"/>
        <rFont val="新細明體"/>
        <family val="1"/>
        <charset val="136"/>
      </rPr>
      <t>江蘇省鎮江市西南獅子山下</t>
    </r>
  </si>
  <si>
    <r>
      <rPr>
        <sz val="12"/>
        <color theme="1"/>
        <rFont val="新細明體"/>
        <family val="1"/>
        <charset val="136"/>
      </rPr>
      <t>卒於淳祐癸卯七月十一日</t>
    </r>
  </si>
  <si>
    <r>
      <rPr>
        <sz val="12"/>
        <color theme="1"/>
        <rFont val="新細明體"/>
        <family val="1"/>
        <charset val="136"/>
      </rPr>
      <t>李虎</t>
    </r>
  </si>
  <si>
    <t>1199-1243(45)</t>
  </si>
  <si>
    <r>
      <rPr>
        <sz val="12"/>
        <color theme="1"/>
        <rFont val="新細明體"/>
        <family val="1"/>
        <charset val="136"/>
      </rPr>
      <t>墓誌「□郡觀察使帶御器械知真州天水開國李公墓誌銘</t>
    </r>
    <r>
      <rPr>
        <sz val="12"/>
        <color theme="1"/>
        <rFont val="Calibri"/>
        <family val="2"/>
      </rPr>
      <t>...</t>
    </r>
    <r>
      <rPr>
        <sz val="12"/>
        <color theme="1"/>
        <rFont val="新細明體"/>
        <family val="1"/>
        <charset val="136"/>
      </rPr>
      <t>」</t>
    </r>
    <r>
      <rPr>
        <sz val="12"/>
        <color theme="1"/>
        <rFont val="Calibri"/>
        <family val="2"/>
      </rPr>
      <t>1</t>
    </r>
  </si>
  <si>
    <r>
      <rPr>
        <sz val="12"/>
        <color theme="1"/>
        <rFont val="新細明體"/>
        <family val="1"/>
        <charset val="136"/>
      </rPr>
      <t>遙郡觀察使</t>
    </r>
    <r>
      <rPr>
        <sz val="12"/>
        <color theme="1"/>
        <rFont val="Calibri"/>
        <family val="2"/>
      </rPr>
      <t>(</t>
    </r>
    <r>
      <rPr>
        <sz val="12"/>
        <color theme="1"/>
        <rFont val="新細明體"/>
        <family val="1"/>
        <charset val="136"/>
      </rPr>
      <t>根據考古報告</t>
    </r>
    <r>
      <rPr>
        <sz val="12"/>
        <color theme="1"/>
        <rFont val="Calibri"/>
        <family val="2"/>
      </rPr>
      <t>)</t>
    </r>
  </si>
  <si>
    <r>
      <rPr>
        <sz val="12"/>
        <color theme="1"/>
        <rFont val="新細明體"/>
        <family val="1"/>
        <charset val="136"/>
      </rPr>
      <t>連小剛，〈南宋李虎墓誌銘考釋〉，《文物春秋》，</t>
    </r>
    <r>
      <rPr>
        <sz val="12"/>
        <color theme="1"/>
        <rFont val="Calibri"/>
        <family val="2"/>
      </rPr>
      <t>2018</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67-72</t>
    </r>
    <r>
      <rPr>
        <sz val="12"/>
        <color theme="1"/>
        <rFont val="新細明體"/>
        <family val="1"/>
        <charset val="136"/>
      </rPr>
      <t>。</t>
    </r>
  </si>
  <si>
    <r>
      <rPr>
        <sz val="12"/>
        <color theme="1"/>
        <rFont val="新細明體"/>
        <family val="1"/>
        <charset val="136"/>
      </rPr>
      <t>湖南省常德市鼎城區灌溪鎮黃土山村</t>
    </r>
  </si>
  <si>
    <r>
      <rPr>
        <sz val="12"/>
        <color theme="1"/>
        <rFont val="新細明體"/>
        <family val="1"/>
        <charset val="136"/>
      </rPr>
      <t>葬於建炎三年</t>
    </r>
    <r>
      <rPr>
        <sz val="12"/>
        <color theme="1"/>
        <rFont val="Calibri"/>
        <family val="2"/>
      </rPr>
      <t>(</t>
    </r>
    <r>
      <rPr>
        <sz val="12"/>
        <color theme="1"/>
        <rFont val="新細明體"/>
        <family val="1"/>
        <charset val="136"/>
      </rPr>
      <t>劉氏</t>
    </r>
    <r>
      <rPr>
        <sz val="12"/>
        <color theme="1"/>
        <rFont val="Calibri"/>
        <family val="2"/>
      </rPr>
      <t>)</t>
    </r>
  </si>
  <si>
    <r>
      <rPr>
        <sz val="12"/>
        <color theme="1"/>
        <rFont val="新細明體"/>
        <family val="1"/>
        <charset val="136"/>
      </rPr>
      <t>邢倞</t>
    </r>
    <r>
      <rPr>
        <sz val="12"/>
        <color theme="1"/>
        <rFont val="Calibri"/>
        <family val="2"/>
      </rPr>
      <t>(</t>
    </r>
    <r>
      <rPr>
        <sz val="12"/>
        <color theme="1"/>
        <rFont val="新細明體"/>
        <family val="1"/>
        <charset val="136"/>
      </rPr>
      <t>西室</t>
    </r>
    <r>
      <rPr>
        <sz val="12"/>
        <color theme="1"/>
        <rFont val="Calibri"/>
        <family val="2"/>
      </rPr>
      <t>)</t>
    </r>
    <r>
      <rPr>
        <sz val="12"/>
        <color theme="1"/>
        <rFont val="新細明體"/>
        <family val="1"/>
        <charset val="136"/>
      </rPr>
      <t>、劉氏</t>
    </r>
    <r>
      <rPr>
        <sz val="12"/>
        <color theme="1"/>
        <rFont val="Calibri"/>
        <family val="2"/>
      </rPr>
      <t>(</t>
    </r>
    <r>
      <rPr>
        <sz val="12"/>
        <color theme="1"/>
        <rFont val="新細明體"/>
        <family val="1"/>
        <charset val="136"/>
      </rPr>
      <t>東室</t>
    </r>
    <r>
      <rPr>
        <sz val="12"/>
        <color theme="1"/>
        <rFont val="Calibri"/>
        <family val="2"/>
      </rPr>
      <t>)</t>
    </r>
  </si>
  <si>
    <r>
      <t>1087-1129(43)(</t>
    </r>
    <r>
      <rPr>
        <sz val="12"/>
        <color theme="1"/>
        <rFont val="新細明體"/>
        <family val="1"/>
        <charset val="136"/>
      </rPr>
      <t>劉氏</t>
    </r>
    <r>
      <rPr>
        <sz val="12"/>
        <color theme="1"/>
        <rFont val="Calibri"/>
        <family val="2"/>
      </rPr>
      <t>)</t>
    </r>
  </si>
  <si>
    <r>
      <rPr>
        <sz val="12"/>
        <color theme="1"/>
        <rFont val="新細明體"/>
        <family val="1"/>
        <charset val="136"/>
      </rPr>
      <t>砂岩墓誌蓋「宋故邢公少卿之墓」</t>
    </r>
    <r>
      <rPr>
        <sz val="12"/>
        <color theme="1"/>
        <rFont val="Calibri"/>
        <family val="2"/>
      </rPr>
      <t>1(</t>
    </r>
    <r>
      <rPr>
        <sz val="12"/>
        <color theme="1"/>
        <rFont val="新細明體"/>
        <family val="1"/>
        <charset val="136"/>
      </rPr>
      <t>西室</t>
    </r>
    <r>
      <rPr>
        <sz val="12"/>
        <color theme="1"/>
        <rFont val="Calibri"/>
        <family val="2"/>
      </rPr>
      <t>)</t>
    </r>
    <r>
      <rPr>
        <sz val="12"/>
        <color theme="1"/>
        <rFont val="新細明體"/>
        <family val="1"/>
        <charset val="136"/>
      </rPr>
      <t>、砂岩墓誌</t>
    </r>
    <r>
      <rPr>
        <sz val="12"/>
        <color theme="1"/>
        <rFont val="Calibri"/>
        <family val="2"/>
      </rPr>
      <t>(</t>
    </r>
    <r>
      <rPr>
        <sz val="12"/>
        <color theme="1"/>
        <rFont val="新細明體"/>
        <family val="1"/>
        <charset val="136"/>
      </rPr>
      <t>無題</t>
    </r>
    <r>
      <rPr>
        <sz val="12"/>
        <color theme="1"/>
        <rFont val="Calibri"/>
        <family val="2"/>
      </rPr>
      <t>)1(</t>
    </r>
    <r>
      <rPr>
        <sz val="12"/>
        <color theme="1"/>
        <rFont val="新細明體"/>
        <family val="1"/>
        <charset val="136"/>
      </rPr>
      <t>東室</t>
    </r>
    <r>
      <rPr>
        <sz val="12"/>
        <color theme="1"/>
        <rFont val="Calibri"/>
        <family val="2"/>
      </rPr>
      <t>)</t>
    </r>
  </si>
  <si>
    <r>
      <rPr>
        <sz val="12"/>
        <color theme="1"/>
        <rFont val="新細明體"/>
        <family val="1"/>
        <charset val="136"/>
      </rPr>
      <t>鼎澧路安撫制置使、令人</t>
    </r>
  </si>
  <si>
    <r>
      <rPr>
        <sz val="12"/>
        <color theme="1"/>
        <rFont val="新細明體"/>
        <family val="1"/>
        <charset val="136"/>
      </rPr>
      <t>龍朝彬，〈常德出土南宋邢倞夫婦墓志考〉，《湖南考古輯刊》，</t>
    </r>
    <r>
      <rPr>
        <sz val="12"/>
        <color theme="1"/>
        <rFont val="Calibri"/>
        <family val="2"/>
      </rPr>
      <t>10</t>
    </r>
    <r>
      <rPr>
        <sz val="12"/>
        <color theme="1"/>
        <rFont val="新細明體"/>
        <family val="1"/>
        <charset val="136"/>
      </rPr>
      <t>，</t>
    </r>
    <r>
      <rPr>
        <sz val="12"/>
        <color theme="1"/>
        <rFont val="Calibri"/>
        <family val="2"/>
      </rPr>
      <t>2014</t>
    </r>
    <r>
      <rPr>
        <sz val="12"/>
        <color theme="1"/>
        <rFont val="新細明體"/>
        <family val="1"/>
        <charset val="136"/>
      </rPr>
      <t>年，頁</t>
    </r>
    <r>
      <rPr>
        <sz val="12"/>
        <color theme="1"/>
        <rFont val="Calibri"/>
        <family val="2"/>
      </rPr>
      <t>218-222</t>
    </r>
    <r>
      <rPr>
        <sz val="12"/>
        <color theme="1"/>
        <rFont val="新細明體"/>
        <family val="1"/>
        <charset val="136"/>
      </rPr>
      <t>。</t>
    </r>
    <r>
      <rPr>
        <sz val="12"/>
        <color theme="1"/>
        <rFont val="Calibri"/>
        <family val="2"/>
      </rPr>
      <t xml:space="preserve">; </t>
    </r>
    <r>
      <rPr>
        <sz val="12"/>
        <color theme="1"/>
        <rFont val="新細明體"/>
        <family val="1"/>
        <charset val="136"/>
      </rPr>
      <t>湖南省文物考古研究所、湖南省考古學會，〈常德黃土山宋墓〉，收入《湖南考古</t>
    </r>
    <r>
      <rPr>
        <sz val="12"/>
        <color theme="1"/>
        <rFont val="Calibri"/>
        <family val="2"/>
      </rPr>
      <t>2002</t>
    </r>
    <r>
      <rPr>
        <sz val="12"/>
        <color theme="1"/>
        <rFont val="新細明體"/>
        <family val="1"/>
        <charset val="136"/>
      </rPr>
      <t>（下）》，長沙：岳麓書社，</t>
    </r>
    <r>
      <rPr>
        <sz val="12"/>
        <color theme="1"/>
        <rFont val="Calibri"/>
        <family val="2"/>
      </rPr>
      <t>2004</t>
    </r>
    <r>
      <rPr>
        <sz val="12"/>
        <color theme="1"/>
        <rFont val="新細明體"/>
        <family val="1"/>
        <charset val="136"/>
      </rPr>
      <t>，頁</t>
    </r>
    <r>
      <rPr>
        <sz val="12"/>
        <color theme="1"/>
        <rFont val="Calibri"/>
        <family val="2"/>
      </rPr>
      <t>434-447</t>
    </r>
    <r>
      <rPr>
        <sz val="12"/>
        <color theme="1"/>
        <rFont val="新細明體"/>
        <family val="1"/>
        <charset val="136"/>
      </rPr>
      <t>。</t>
    </r>
    <r>
      <rPr>
        <sz val="12"/>
        <color theme="1"/>
        <rFont val="Calibri"/>
        <family val="2"/>
      </rPr>
      <t xml:space="preserve">; </t>
    </r>
    <r>
      <rPr>
        <sz val="12"/>
        <color theme="1"/>
        <rFont val="新細明體"/>
        <family val="1"/>
        <charset val="136"/>
      </rPr>
      <t>譚遠輝，〈關於常德南宋邢倞夫妻合葬墓的補記〉，《湖南省博物館館刊》，</t>
    </r>
    <r>
      <rPr>
        <sz val="12"/>
        <color theme="1"/>
        <rFont val="Calibri"/>
        <family val="2"/>
      </rPr>
      <t>12</t>
    </r>
    <r>
      <rPr>
        <sz val="12"/>
        <color theme="1"/>
        <rFont val="新細明體"/>
        <family val="1"/>
        <charset val="136"/>
      </rPr>
      <t>，</t>
    </r>
    <r>
      <rPr>
        <sz val="12"/>
        <color theme="1"/>
        <rFont val="Calibri"/>
        <family val="2"/>
      </rPr>
      <t>2016</t>
    </r>
    <r>
      <rPr>
        <sz val="12"/>
        <color theme="1"/>
        <rFont val="新細明體"/>
        <family val="1"/>
        <charset val="136"/>
      </rPr>
      <t>年，頁</t>
    </r>
    <r>
      <rPr>
        <sz val="12"/>
        <color theme="1"/>
        <rFont val="Calibri"/>
        <family val="2"/>
      </rPr>
      <t>413-415</t>
    </r>
    <r>
      <rPr>
        <sz val="12"/>
        <color theme="1"/>
        <rFont val="新細明體"/>
        <family val="1"/>
        <charset val="136"/>
      </rPr>
      <t>。</t>
    </r>
  </si>
  <si>
    <r>
      <rPr>
        <sz val="12"/>
        <color theme="1"/>
        <rFont val="新細明體"/>
        <family val="1"/>
        <charset val="136"/>
      </rPr>
      <t>四川省重慶市大足區觀音岩村龍神灣</t>
    </r>
    <r>
      <rPr>
        <sz val="12"/>
        <color theme="1"/>
        <rFont val="Calibri"/>
        <family val="2"/>
      </rPr>
      <t>M1</t>
    </r>
  </si>
  <si>
    <r>
      <rPr>
        <sz val="12"/>
        <color theme="1"/>
        <rFont val="新細明體"/>
        <family val="1"/>
        <charset val="136"/>
      </rPr>
      <t>紹熙三年以後</t>
    </r>
  </si>
  <si>
    <r>
      <rPr>
        <sz val="12"/>
        <color theme="1"/>
        <rFont val="新細明體"/>
        <family val="1"/>
        <charset val="136"/>
      </rPr>
      <t>王若</t>
    </r>
  </si>
  <si>
    <t>?-?(70)</t>
  </si>
  <si>
    <r>
      <rPr>
        <sz val="12"/>
        <color theme="1"/>
        <rFont val="新細明體"/>
        <family val="1"/>
        <charset val="136"/>
      </rPr>
      <t>徐守真</t>
    </r>
    <r>
      <rPr>
        <sz val="12"/>
        <color theme="1"/>
        <rFont val="Calibri"/>
        <family val="2"/>
      </rPr>
      <t>(</t>
    </r>
    <r>
      <rPr>
        <sz val="12"/>
        <color theme="1"/>
        <rFont val="新細明體"/>
        <family val="1"/>
        <charset val="136"/>
      </rPr>
      <t>妻，</t>
    </r>
    <r>
      <rPr>
        <sz val="12"/>
        <color theme="1"/>
        <rFont val="Calibri"/>
        <family val="2"/>
      </rPr>
      <t>T6389)</t>
    </r>
  </si>
  <si>
    <r>
      <rPr>
        <sz val="12"/>
        <color theme="1"/>
        <rFont val="新細明體"/>
        <family val="1"/>
        <charset val="136"/>
      </rPr>
      <t>石墓誌「</t>
    </r>
    <r>
      <rPr>
        <sz val="12"/>
        <color theme="1"/>
        <rFont val="Calibri"/>
        <family val="2"/>
      </rPr>
      <t>(</t>
    </r>
    <r>
      <rPr>
        <sz val="12"/>
        <color theme="1"/>
        <rFont val="新細明體"/>
        <family val="1"/>
        <charset val="136"/>
      </rPr>
      <t>上缺</t>
    </r>
    <r>
      <rPr>
        <sz val="12"/>
        <color theme="1"/>
        <rFont val="Calibri"/>
        <family val="2"/>
      </rPr>
      <t>)</t>
    </r>
    <r>
      <rPr>
        <sz val="12"/>
        <color theme="1"/>
        <rFont val="新細明體"/>
        <family val="1"/>
        <charset val="136"/>
      </rPr>
      <t>知合州王公墓誌銘」</t>
    </r>
    <r>
      <rPr>
        <sz val="12"/>
        <color theme="1"/>
        <rFont val="Calibri"/>
        <family val="2"/>
      </rPr>
      <t>1</t>
    </r>
    <r>
      <rPr>
        <sz val="12"/>
        <color theme="1"/>
        <rFont val="新細明體"/>
        <family val="1"/>
        <charset val="136"/>
      </rPr>
      <t>、石墓誌「以升侖市歸私室仕宦四十年</t>
    </r>
    <r>
      <rPr>
        <sz val="12"/>
        <color theme="1"/>
        <rFont val="Calibri"/>
        <family val="2"/>
      </rPr>
      <t>...</t>
    </r>
    <r>
      <rPr>
        <sz val="12"/>
        <color theme="1"/>
        <rFont val="新細明體"/>
        <family val="1"/>
        <charset val="136"/>
      </rPr>
      <t>」</t>
    </r>
    <r>
      <rPr>
        <sz val="12"/>
        <color theme="1"/>
        <rFont val="Calibri"/>
        <family val="2"/>
      </rPr>
      <t>1(</t>
    </r>
    <r>
      <rPr>
        <sz val="12"/>
        <color theme="1"/>
        <rFont val="新細明體"/>
        <family val="1"/>
        <charset val="136"/>
      </rPr>
      <t>兩方墓誌石的內容加起來為一篇墓誌</t>
    </r>
    <r>
      <rPr>
        <sz val="12"/>
        <color theme="1"/>
        <rFont val="Calibri"/>
        <family val="2"/>
      </rPr>
      <t>)</t>
    </r>
  </si>
  <si>
    <r>
      <rPr>
        <sz val="12"/>
        <color theme="1"/>
        <rFont val="新細明體"/>
        <family val="1"/>
        <charset val="136"/>
      </rPr>
      <t>知合州</t>
    </r>
  </si>
  <si>
    <r>
      <rPr>
        <sz val="12"/>
        <color theme="1"/>
        <rFont val="新細明體"/>
        <family val="1"/>
        <charset val="136"/>
      </rPr>
      <t>大足石刻研究院，〈重慶市大足區龍神灣南宋王若夫婦墓發掘簡報〉，《四川文物》，</t>
    </r>
    <r>
      <rPr>
        <sz val="12"/>
        <color theme="1"/>
        <rFont val="Calibri"/>
        <family val="2"/>
      </rPr>
      <t>2015</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27-39</t>
    </r>
    <r>
      <rPr>
        <sz val="12"/>
        <color theme="1"/>
        <rFont val="新細明體"/>
        <family val="1"/>
        <charset val="136"/>
      </rPr>
      <t>。</t>
    </r>
  </si>
  <si>
    <r>
      <rPr>
        <sz val="12"/>
        <color theme="1"/>
        <rFont val="新細明體"/>
        <family val="1"/>
        <charset val="136"/>
      </rPr>
      <t>四川省重慶市大足區觀音岩村龍神灣</t>
    </r>
    <r>
      <rPr>
        <sz val="12"/>
        <color theme="1"/>
        <rFont val="Calibri"/>
        <family val="2"/>
      </rPr>
      <t>M2</t>
    </r>
  </si>
  <si>
    <r>
      <rPr>
        <sz val="12"/>
        <color theme="1"/>
        <rFont val="新細明體"/>
        <family val="1"/>
        <charset val="136"/>
      </rPr>
      <t>葬於紹熙元年四月二日</t>
    </r>
  </si>
  <si>
    <r>
      <rPr>
        <sz val="12"/>
        <color theme="1"/>
        <rFont val="新細明體"/>
        <family val="1"/>
        <charset val="136"/>
      </rPr>
      <t>徐守真</t>
    </r>
  </si>
  <si>
    <t>1132-1182(51)</t>
  </si>
  <si>
    <r>
      <rPr>
        <sz val="12"/>
        <color theme="1"/>
        <rFont val="新細明體"/>
        <family val="1"/>
        <charset val="136"/>
      </rPr>
      <t>王若</t>
    </r>
    <r>
      <rPr>
        <sz val="12"/>
        <color theme="1"/>
        <rFont val="Calibri"/>
        <family val="2"/>
      </rPr>
      <t>(</t>
    </r>
    <r>
      <rPr>
        <sz val="12"/>
        <color theme="1"/>
        <rFont val="新細明體"/>
        <family val="1"/>
        <charset val="136"/>
      </rPr>
      <t>夫，</t>
    </r>
    <r>
      <rPr>
        <sz val="12"/>
        <color theme="1"/>
        <rFont val="Calibri"/>
        <family val="2"/>
      </rPr>
      <t>T6388)</t>
    </r>
  </si>
  <si>
    <r>
      <rPr>
        <sz val="12"/>
        <color theme="1"/>
        <rFont val="新細明體"/>
        <family val="1"/>
        <charset val="136"/>
      </rPr>
      <t>石墓誌「徐安人墓誌銘」</t>
    </r>
    <r>
      <rPr>
        <sz val="12"/>
        <color theme="1"/>
        <rFont val="Calibri"/>
        <family val="2"/>
      </rPr>
      <t>1</t>
    </r>
  </si>
  <si>
    <r>
      <rPr>
        <sz val="12"/>
        <color theme="1"/>
        <rFont val="新細明體"/>
        <family val="1"/>
        <charset val="136"/>
      </rPr>
      <t>安人，贈孺人</t>
    </r>
  </si>
  <si>
    <r>
      <rPr>
        <sz val="12"/>
        <color theme="1"/>
        <rFont val="新細明體"/>
        <family val="1"/>
        <charset val="136"/>
      </rPr>
      <t>浙江省杭州市富陽市新登鎮</t>
    </r>
    <r>
      <rPr>
        <sz val="12"/>
        <color theme="1"/>
        <rFont val="Calibri"/>
        <family val="2"/>
      </rPr>
      <t>M1</t>
    </r>
  </si>
  <si>
    <r>
      <rPr>
        <sz val="12"/>
        <color theme="1"/>
        <rFont val="新細明體"/>
        <family val="1"/>
        <charset val="136"/>
      </rPr>
      <t>葬於咸淳九年四月</t>
    </r>
  </si>
  <si>
    <r>
      <rPr>
        <sz val="12"/>
        <color theme="1"/>
        <rFont val="新細明體"/>
        <family val="1"/>
        <charset val="136"/>
      </rPr>
      <t>梁端禮、房氏</t>
    </r>
    <r>
      <rPr>
        <sz val="12"/>
        <color theme="1"/>
        <rFont val="Calibri"/>
        <family val="2"/>
      </rPr>
      <t>(</t>
    </r>
    <r>
      <rPr>
        <sz val="12"/>
        <color theme="1"/>
        <rFont val="新細明體"/>
        <family val="1"/>
        <charset val="136"/>
      </rPr>
      <t>推測</t>
    </r>
    <r>
      <rPr>
        <sz val="12"/>
        <color theme="1"/>
        <rFont val="Calibri"/>
        <family val="2"/>
      </rPr>
      <t>)</t>
    </r>
  </si>
  <si>
    <t>1202-1272(71)</t>
  </si>
  <si>
    <r>
      <rPr>
        <sz val="12"/>
        <color theme="1"/>
        <rFont val="新細明體"/>
        <family val="1"/>
        <charset val="136"/>
      </rPr>
      <t>石墓誌</t>
    </r>
    <r>
      <rPr>
        <sz val="12"/>
        <color theme="1"/>
        <rFont val="Calibri"/>
        <family val="2"/>
      </rPr>
      <t>1(</t>
    </r>
    <r>
      <rPr>
        <sz val="12"/>
        <color theme="1"/>
        <rFont val="新細明體"/>
        <family val="1"/>
        <charset val="136"/>
      </rPr>
      <t>無題，無銘</t>
    </r>
    <r>
      <rPr>
        <sz val="12"/>
        <color theme="1"/>
        <rFont val="Calibri"/>
        <family val="2"/>
      </rPr>
      <t>)</t>
    </r>
  </si>
  <si>
    <r>
      <rPr>
        <sz val="12"/>
        <color theme="1"/>
        <rFont val="新細明體"/>
        <family val="1"/>
        <charset val="136"/>
      </rPr>
      <t>武翼大夫、太平州兵馬鈐轄</t>
    </r>
  </si>
  <si>
    <r>
      <rPr>
        <sz val="12"/>
        <color theme="1"/>
        <rFont val="新細明體"/>
        <family val="1"/>
        <charset val="136"/>
      </rPr>
      <t>杭州市文物考古研究所、杭州市富陽區文物館，〈浙江杭州富陽新登南宋梁瑞禮墓發掘簡報〉，《文物》，</t>
    </r>
    <r>
      <rPr>
        <sz val="12"/>
        <color theme="1"/>
        <rFont val="Calibri"/>
        <family val="2"/>
      </rPr>
      <t>2017</t>
    </r>
    <r>
      <rPr>
        <sz val="12"/>
        <color theme="1"/>
        <rFont val="新細明體"/>
        <family val="1"/>
        <charset val="136"/>
      </rPr>
      <t>年</t>
    </r>
    <r>
      <rPr>
        <sz val="12"/>
        <color theme="1"/>
        <rFont val="Calibri"/>
        <family val="2"/>
      </rPr>
      <t>5</t>
    </r>
    <r>
      <rPr>
        <sz val="12"/>
        <color theme="1"/>
        <rFont val="新細明體"/>
        <family val="1"/>
        <charset val="136"/>
      </rPr>
      <t>期，頁</t>
    </r>
    <r>
      <rPr>
        <sz val="12"/>
        <color theme="1"/>
        <rFont val="Calibri"/>
        <family val="2"/>
      </rPr>
      <t>37-49</t>
    </r>
    <r>
      <rPr>
        <sz val="12"/>
        <color theme="1"/>
        <rFont val="新細明體"/>
        <family val="1"/>
        <charset val="136"/>
      </rPr>
      <t>。</t>
    </r>
  </si>
  <si>
    <r>
      <rPr>
        <sz val="12"/>
        <color theme="1"/>
        <rFont val="新細明體"/>
        <family val="1"/>
        <charset val="136"/>
      </rPr>
      <t>陝西省漢中市洋縣太師墳村</t>
    </r>
  </si>
  <si>
    <r>
      <rPr>
        <sz val="12"/>
        <color theme="1"/>
        <rFont val="新細明體"/>
        <family val="1"/>
        <charset val="136"/>
      </rPr>
      <t>葬於慶元五年十月二十一日</t>
    </r>
    <r>
      <rPr>
        <sz val="12"/>
        <color theme="1"/>
        <rFont val="Calibri"/>
        <family val="2"/>
      </rPr>
      <t>(</t>
    </r>
    <r>
      <rPr>
        <sz val="12"/>
        <color theme="1"/>
        <rFont val="新細明體"/>
        <family val="1"/>
        <charset val="136"/>
      </rPr>
      <t>王仁杰</t>
    </r>
    <r>
      <rPr>
        <sz val="12"/>
        <color theme="1"/>
        <rFont val="Calibri"/>
        <family val="2"/>
      </rPr>
      <t>)</t>
    </r>
    <r>
      <rPr>
        <sz val="12"/>
        <color theme="1"/>
        <rFont val="新細明體"/>
        <family val="1"/>
        <charset val="136"/>
      </rPr>
      <t>、葬於寶慶二年十月十五日</t>
    </r>
    <r>
      <rPr>
        <sz val="12"/>
        <color theme="1"/>
        <rFont val="Calibri"/>
        <family val="2"/>
      </rPr>
      <t>(</t>
    </r>
    <r>
      <rPr>
        <sz val="12"/>
        <color theme="1"/>
        <rFont val="新細明體"/>
        <family val="1"/>
        <charset val="136"/>
      </rPr>
      <t>陳氏</t>
    </r>
    <r>
      <rPr>
        <sz val="12"/>
        <color theme="1"/>
        <rFont val="Calibri"/>
        <family val="2"/>
      </rPr>
      <t>)</t>
    </r>
  </si>
  <si>
    <t>1199; 1226</t>
  </si>
  <si>
    <r>
      <rPr>
        <sz val="12"/>
        <color theme="1"/>
        <rFont val="新細明體"/>
        <family val="1"/>
        <charset val="136"/>
      </rPr>
      <t>王仁杰、陳氏</t>
    </r>
  </si>
  <si>
    <r>
      <t>1164-1189(26)</t>
    </r>
    <r>
      <rPr>
        <sz val="12"/>
        <color theme="1"/>
        <rFont val="新細明體"/>
        <family val="1"/>
        <charset val="136"/>
      </rPr>
      <t>、</t>
    </r>
    <r>
      <rPr>
        <sz val="12"/>
        <color theme="1"/>
        <rFont val="Calibri"/>
        <family val="2"/>
      </rPr>
      <t>1164-1219(56)</t>
    </r>
  </si>
  <si>
    <t>Joint Burial</t>
    <phoneticPr fontId="6" type="noConversion"/>
  </si>
  <si>
    <r>
      <rPr>
        <sz val="12"/>
        <color theme="1"/>
        <rFont val="新細明體"/>
        <family val="1"/>
        <charset val="136"/>
      </rPr>
      <t>圓首青石墓誌「宋故承信王公墓銘」</t>
    </r>
    <r>
      <rPr>
        <sz val="12"/>
        <color theme="1"/>
        <rFont val="Calibri"/>
        <family val="2"/>
      </rPr>
      <t>1</t>
    </r>
    <r>
      <rPr>
        <sz val="12"/>
        <color theme="1"/>
        <rFont val="新細明體"/>
        <family val="1"/>
        <charset val="136"/>
      </rPr>
      <t>、圓首青石墓誌「宋故太孺人陳氏墓誌銘」</t>
    </r>
    <r>
      <rPr>
        <sz val="12"/>
        <color theme="1"/>
        <rFont val="Calibri"/>
        <family val="2"/>
      </rPr>
      <t>1</t>
    </r>
  </si>
  <si>
    <r>
      <rPr>
        <sz val="12"/>
        <color theme="1"/>
        <rFont val="新細明體"/>
        <family val="1"/>
        <charset val="136"/>
      </rPr>
      <t>承信郎、孺人</t>
    </r>
  </si>
  <si>
    <r>
      <rPr>
        <sz val="12"/>
        <color theme="1"/>
        <rFont val="新細明體"/>
        <family val="1"/>
        <charset val="136"/>
      </rPr>
      <t>吳亞虎，〈南宋王仁杰夫婦墓誌考釋〉，《陝西歷史博物館館刊》，</t>
    </r>
    <r>
      <rPr>
        <sz val="12"/>
        <color theme="1"/>
        <rFont val="Calibri"/>
        <family val="2"/>
      </rPr>
      <t>24</t>
    </r>
    <r>
      <rPr>
        <sz val="12"/>
        <color theme="1"/>
        <rFont val="新細明體"/>
        <family val="1"/>
        <charset val="136"/>
      </rPr>
      <t>，</t>
    </r>
    <r>
      <rPr>
        <sz val="12"/>
        <color theme="1"/>
        <rFont val="Calibri"/>
        <family val="2"/>
      </rPr>
      <t>2017</t>
    </r>
    <r>
      <rPr>
        <sz val="12"/>
        <color theme="1"/>
        <rFont val="新細明體"/>
        <family val="1"/>
        <charset val="136"/>
      </rPr>
      <t>年，頁</t>
    </r>
    <r>
      <rPr>
        <sz val="12"/>
        <color theme="1"/>
        <rFont val="Calibri"/>
        <family val="2"/>
      </rPr>
      <t>176-184</t>
    </r>
    <r>
      <rPr>
        <sz val="12"/>
        <color theme="1"/>
        <rFont val="新細明體"/>
        <family val="1"/>
        <charset val="136"/>
      </rPr>
      <t>。</t>
    </r>
  </si>
  <si>
    <r>
      <rPr>
        <sz val="12"/>
        <color theme="1"/>
        <rFont val="新細明體"/>
        <family val="1"/>
        <charset val="136"/>
      </rPr>
      <t>江蘇省蘇州市原外跨塘磚瓦廠</t>
    </r>
  </si>
  <si>
    <r>
      <rPr>
        <sz val="12"/>
        <color theme="1"/>
        <rFont val="新細明體"/>
        <family val="1"/>
        <charset val="136"/>
      </rPr>
      <t>葬於慶元六年九月二十九日</t>
    </r>
  </si>
  <si>
    <r>
      <rPr>
        <sz val="12"/>
        <color theme="1"/>
        <rFont val="新細明體"/>
        <family val="1"/>
        <charset val="136"/>
      </rPr>
      <t>林翥</t>
    </r>
  </si>
  <si>
    <t>1147-1200(54)</t>
  </si>
  <si>
    <r>
      <rPr>
        <sz val="12"/>
        <color theme="1"/>
        <rFont val="新細明體"/>
        <family val="1"/>
        <charset val="136"/>
      </rPr>
      <t>青石墓誌「宋故教授從政林公壙銘」</t>
    </r>
    <r>
      <rPr>
        <sz val="12"/>
        <color theme="1"/>
        <rFont val="Calibri"/>
        <family val="2"/>
      </rPr>
      <t>1</t>
    </r>
  </si>
  <si>
    <r>
      <rPr>
        <sz val="12"/>
        <color theme="1"/>
        <rFont val="新細明體"/>
        <family val="1"/>
        <charset val="136"/>
      </rPr>
      <t>從政郎（從八品）</t>
    </r>
  </si>
  <si>
    <r>
      <rPr>
        <sz val="12"/>
        <color theme="1"/>
        <rFont val="新細明體"/>
        <family val="1"/>
        <charset val="136"/>
      </rPr>
      <t>漆躍文、金怡，〈宋林翥壙銘考釋〉，收入《蘇州文博論叢</t>
    </r>
    <r>
      <rPr>
        <sz val="12"/>
        <color theme="1"/>
        <rFont val="Calibri"/>
        <family val="2"/>
      </rPr>
      <t>2011</t>
    </r>
    <r>
      <rPr>
        <sz val="12"/>
        <color theme="1"/>
        <rFont val="新細明體"/>
        <family val="1"/>
        <charset val="136"/>
      </rPr>
      <t>》，第</t>
    </r>
    <r>
      <rPr>
        <sz val="12"/>
        <color theme="1"/>
        <rFont val="Calibri"/>
        <family val="2"/>
      </rPr>
      <t>2</t>
    </r>
    <r>
      <rPr>
        <sz val="12"/>
        <color theme="1"/>
        <rFont val="新細明體"/>
        <family val="1"/>
        <charset val="136"/>
      </rPr>
      <t>期。北京：文物出版社，</t>
    </r>
    <r>
      <rPr>
        <sz val="12"/>
        <color theme="1"/>
        <rFont val="Calibri"/>
        <family val="2"/>
      </rPr>
      <t>2011</t>
    </r>
    <r>
      <rPr>
        <sz val="12"/>
        <color theme="1"/>
        <rFont val="新細明體"/>
        <family val="1"/>
        <charset val="136"/>
      </rPr>
      <t>，頁</t>
    </r>
    <r>
      <rPr>
        <sz val="12"/>
        <color theme="1"/>
        <rFont val="Calibri"/>
        <family val="2"/>
      </rPr>
      <t>105-109</t>
    </r>
    <r>
      <rPr>
        <sz val="12"/>
        <color theme="1"/>
        <rFont val="新細明體"/>
        <family val="1"/>
        <charset val="136"/>
      </rPr>
      <t>。</t>
    </r>
  </si>
  <si>
    <r>
      <rPr>
        <sz val="12"/>
        <color theme="1"/>
        <rFont val="新細明體"/>
        <family val="1"/>
        <charset val="136"/>
      </rPr>
      <t>江蘇省蘇州市姑蘇區</t>
    </r>
  </si>
  <si>
    <r>
      <rPr>
        <sz val="12"/>
        <color theme="1"/>
        <rFont val="新細明體"/>
        <family val="1"/>
        <charset val="136"/>
      </rPr>
      <t>葬於紹熙元年七月二十一日</t>
    </r>
  </si>
  <si>
    <r>
      <rPr>
        <sz val="12"/>
        <color theme="1"/>
        <rFont val="新細明體"/>
        <family val="1"/>
        <charset val="136"/>
      </rPr>
      <t>李妙香</t>
    </r>
  </si>
  <si>
    <t>1106-1189(84)</t>
  </si>
  <si>
    <r>
      <rPr>
        <sz val="12"/>
        <color theme="1"/>
        <rFont val="新細明體"/>
        <family val="1"/>
        <charset val="136"/>
      </rPr>
      <t>長方形仿古石墓誌「宋故夫人李氏墓銘」</t>
    </r>
    <r>
      <rPr>
        <sz val="12"/>
        <color theme="1"/>
        <rFont val="Calibri"/>
        <family val="2"/>
      </rPr>
      <t>1(</t>
    </r>
    <r>
      <rPr>
        <sz val="12"/>
        <color theme="1"/>
        <rFont val="新細明體"/>
        <family val="1"/>
        <charset val="136"/>
      </rPr>
      <t>碑額陰刻暈紋兩周、下部有一圓形，象徵穿孔</t>
    </r>
    <r>
      <rPr>
        <sz val="12"/>
        <color theme="1"/>
        <rFont val="Calibri"/>
        <family val="2"/>
      </rPr>
      <t>)</t>
    </r>
  </si>
  <si>
    <r>
      <rPr>
        <sz val="12"/>
        <color theme="1"/>
        <rFont val="新細明體"/>
        <family val="1"/>
        <charset val="136"/>
      </rPr>
      <t>太宜人</t>
    </r>
    <r>
      <rPr>
        <sz val="12"/>
        <color theme="1"/>
        <rFont val="Calibri"/>
        <family val="2"/>
      </rPr>
      <t>(</t>
    </r>
    <r>
      <rPr>
        <sz val="12"/>
        <color theme="1"/>
        <rFont val="新細明體"/>
        <family val="1"/>
        <charset val="136"/>
      </rPr>
      <t>追封</t>
    </r>
    <r>
      <rPr>
        <sz val="12"/>
        <color theme="1"/>
        <rFont val="Calibri"/>
        <family val="2"/>
      </rPr>
      <t>)</t>
    </r>
  </si>
  <si>
    <r>
      <rPr>
        <sz val="12"/>
        <color theme="1"/>
        <rFont val="新細明體"/>
        <family val="1"/>
        <charset val="136"/>
      </rPr>
      <t>楊瑩、楊藝，〈宋李妙香墓誌考釋〉，收入《蘇州文博論叢</t>
    </r>
    <r>
      <rPr>
        <sz val="12"/>
        <color theme="1"/>
        <rFont val="Calibri"/>
        <family val="2"/>
      </rPr>
      <t>2011</t>
    </r>
    <r>
      <rPr>
        <sz val="12"/>
        <color theme="1"/>
        <rFont val="新細明體"/>
        <family val="1"/>
        <charset val="136"/>
      </rPr>
      <t>》，第</t>
    </r>
    <r>
      <rPr>
        <sz val="12"/>
        <color theme="1"/>
        <rFont val="Calibri"/>
        <family val="2"/>
      </rPr>
      <t>2</t>
    </r>
    <r>
      <rPr>
        <sz val="12"/>
        <color theme="1"/>
        <rFont val="新細明體"/>
        <family val="1"/>
        <charset val="136"/>
      </rPr>
      <t>期。北京：文物出版社，</t>
    </r>
    <r>
      <rPr>
        <sz val="12"/>
        <color theme="1"/>
        <rFont val="Calibri"/>
        <family val="2"/>
      </rPr>
      <t>2011</t>
    </r>
    <r>
      <rPr>
        <sz val="12"/>
        <color theme="1"/>
        <rFont val="新細明體"/>
        <family val="1"/>
        <charset val="136"/>
      </rPr>
      <t>，頁</t>
    </r>
    <r>
      <rPr>
        <sz val="12"/>
        <color theme="1"/>
        <rFont val="Calibri"/>
        <family val="2"/>
      </rPr>
      <t>99-104</t>
    </r>
    <r>
      <rPr>
        <sz val="12"/>
        <color theme="1"/>
        <rFont val="新細明體"/>
        <family val="1"/>
        <charset val="136"/>
      </rPr>
      <t>。</t>
    </r>
  </si>
  <si>
    <r>
      <rPr>
        <sz val="12"/>
        <color theme="1"/>
        <rFont val="新細明體"/>
        <family val="1"/>
        <charset val="136"/>
      </rPr>
      <t>浙江省麗水市松陽縣赤壽鄉紅蓮村</t>
    </r>
  </si>
  <si>
    <r>
      <rPr>
        <sz val="12"/>
        <color theme="1"/>
        <rFont val="新細明體"/>
        <family val="1"/>
        <charset val="136"/>
      </rPr>
      <t>葬於淳熙三年八月丙申</t>
    </r>
  </si>
  <si>
    <r>
      <rPr>
        <sz val="12"/>
        <color theme="1"/>
        <rFont val="新細明體"/>
        <family val="1"/>
        <charset val="136"/>
      </rPr>
      <t>潘好謙</t>
    </r>
  </si>
  <si>
    <t>1117-1175(59)</t>
  </si>
  <si>
    <r>
      <rPr>
        <sz val="12"/>
        <color theme="1"/>
        <rFont val="新細明體"/>
        <family val="1"/>
        <charset val="136"/>
      </rPr>
      <t>潘幹</t>
    </r>
    <r>
      <rPr>
        <sz val="12"/>
        <color theme="1"/>
        <rFont val="Calibri"/>
        <family val="2"/>
      </rPr>
      <t>(</t>
    </r>
    <r>
      <rPr>
        <sz val="12"/>
        <color theme="1"/>
        <rFont val="新細明體"/>
        <family val="1"/>
        <charset val="136"/>
      </rPr>
      <t>曾祖父，</t>
    </r>
    <r>
      <rPr>
        <sz val="12"/>
        <color theme="1"/>
        <rFont val="Calibri"/>
        <family val="2"/>
      </rPr>
      <t>T6830)</t>
    </r>
    <r>
      <rPr>
        <sz val="12"/>
        <color theme="1"/>
        <rFont val="新細明體"/>
        <family val="1"/>
        <charset val="136"/>
      </rPr>
      <t>、潘珂</t>
    </r>
    <r>
      <rPr>
        <sz val="12"/>
        <color theme="1"/>
        <rFont val="Calibri"/>
        <family val="2"/>
      </rPr>
      <t>(</t>
    </r>
    <r>
      <rPr>
        <sz val="12"/>
        <color theme="1"/>
        <rFont val="新細明體"/>
        <family val="1"/>
        <charset val="136"/>
      </rPr>
      <t>祖父，</t>
    </r>
    <r>
      <rPr>
        <sz val="12"/>
        <color theme="1"/>
        <rFont val="Calibri"/>
        <family val="2"/>
      </rPr>
      <t>T6831)</t>
    </r>
  </si>
  <si>
    <r>
      <rPr>
        <sz val="12"/>
        <color theme="1"/>
        <rFont val="新細明體"/>
        <family val="1"/>
        <charset val="136"/>
      </rPr>
      <t>長方形石墓誌</t>
    </r>
    <r>
      <rPr>
        <sz val="12"/>
        <color theme="1"/>
        <rFont val="Calibri"/>
        <family val="2"/>
      </rPr>
      <t>1(</t>
    </r>
    <r>
      <rPr>
        <sz val="12"/>
        <color theme="1"/>
        <rFont val="新細明體"/>
        <family val="1"/>
        <charset val="136"/>
      </rPr>
      <t>無題，桐油石灰填蓋，表面刷黑漆</t>
    </r>
    <r>
      <rPr>
        <sz val="12"/>
        <color theme="1"/>
        <rFont val="Calibri"/>
        <family val="2"/>
      </rPr>
      <t>)</t>
    </r>
  </si>
  <si>
    <r>
      <rPr>
        <sz val="12"/>
        <color theme="1"/>
        <rFont val="新細明體"/>
        <family val="1"/>
        <charset val="136"/>
      </rPr>
      <t>紹興府通判，追封金紫光祿大夫</t>
    </r>
    <r>
      <rPr>
        <sz val="12"/>
        <color theme="1"/>
        <rFont val="Calibri"/>
        <family val="2"/>
      </rPr>
      <t>(</t>
    </r>
    <r>
      <rPr>
        <sz val="12"/>
        <color theme="1"/>
        <rFont val="新細明體"/>
        <family val="1"/>
        <charset val="136"/>
      </rPr>
      <t>據史料推測</t>
    </r>
    <r>
      <rPr>
        <sz val="12"/>
        <color theme="1"/>
        <rFont val="Calibri"/>
        <family val="2"/>
      </rPr>
      <t>)</t>
    </r>
  </si>
  <si>
    <r>
      <rPr>
        <sz val="12"/>
        <color theme="1"/>
        <rFont val="新細明體"/>
        <family val="1"/>
        <charset val="136"/>
      </rPr>
      <t>福建省福州市晉安區鼓山鎮圓中村</t>
    </r>
  </si>
  <si>
    <r>
      <rPr>
        <sz val="12"/>
        <color theme="1"/>
        <rFont val="新細明體"/>
        <family val="1"/>
        <charset val="136"/>
      </rPr>
      <t>卒於咸淳二年七月二十號</t>
    </r>
  </si>
  <si>
    <r>
      <rPr>
        <sz val="12"/>
        <color theme="1"/>
        <rFont val="新細明體"/>
        <family val="1"/>
        <charset val="136"/>
      </rPr>
      <t>趙汝槖</t>
    </r>
  </si>
  <si>
    <r>
      <t>1199-1266(69)(</t>
    </r>
    <r>
      <rPr>
        <sz val="12"/>
        <color theme="1"/>
        <rFont val="新細明體"/>
        <family val="1"/>
        <charset val="136"/>
      </rPr>
      <t>中西曆轉換，生於陰曆</t>
    </r>
    <r>
      <rPr>
        <sz val="12"/>
        <color theme="1"/>
        <rFont val="Calibri"/>
        <family val="2"/>
      </rPr>
      <t>12</t>
    </r>
    <r>
      <rPr>
        <sz val="12"/>
        <color theme="1"/>
        <rFont val="新細明體"/>
        <family val="1"/>
        <charset val="136"/>
      </rPr>
      <t>月</t>
    </r>
    <r>
      <rPr>
        <sz val="12"/>
        <color theme="1"/>
        <rFont val="Calibri"/>
        <family val="2"/>
      </rPr>
      <t>)</t>
    </r>
  </si>
  <si>
    <r>
      <rPr>
        <sz val="12"/>
        <color theme="1"/>
        <rFont val="新細明體"/>
        <family val="1"/>
        <charset val="136"/>
      </rPr>
      <t>石墓誌「有宋西外檢察趙公壙志」</t>
    </r>
    <r>
      <rPr>
        <sz val="12"/>
        <color theme="1"/>
        <rFont val="Calibri"/>
        <family val="2"/>
      </rPr>
      <t>1</t>
    </r>
  </si>
  <si>
    <r>
      <rPr>
        <sz val="12"/>
        <color theme="1"/>
        <rFont val="新細明體"/>
        <family val="1"/>
        <charset val="136"/>
      </rPr>
      <t>宗室，西外副檢察</t>
    </r>
  </si>
  <si>
    <r>
      <rPr>
        <sz val="12"/>
        <color theme="1"/>
        <rFont val="新細明體"/>
        <family val="1"/>
        <charset val="136"/>
      </rPr>
      <t>張春蘭，〈趙宋宗室西外檢察趙汝橐墓誌銘考釋〉，《福建文博》，</t>
    </r>
    <r>
      <rPr>
        <sz val="12"/>
        <color theme="1"/>
        <rFont val="Calibri"/>
        <family val="2"/>
      </rPr>
      <t>2019</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74-80</t>
    </r>
    <r>
      <rPr>
        <sz val="12"/>
        <color theme="1"/>
        <rFont val="新細明體"/>
        <family val="1"/>
        <charset val="136"/>
      </rPr>
      <t>。</t>
    </r>
  </si>
  <si>
    <r>
      <rPr>
        <sz val="12"/>
        <color theme="1"/>
        <rFont val="新細明體"/>
        <family val="1"/>
        <charset val="136"/>
      </rPr>
      <t>江西省宜春市臨江鎮煤炭機械廠房</t>
    </r>
  </si>
  <si>
    <r>
      <rPr>
        <sz val="12"/>
        <color theme="1"/>
        <rFont val="新細明體"/>
        <family val="1"/>
        <charset val="136"/>
      </rPr>
      <t>葬於淳祐四年九月八日</t>
    </r>
  </si>
  <si>
    <r>
      <rPr>
        <sz val="12"/>
        <color theme="1"/>
        <rFont val="新細明體"/>
        <family val="1"/>
        <charset val="136"/>
      </rPr>
      <t>熊氏</t>
    </r>
  </si>
  <si>
    <r>
      <t>?-1241(</t>
    </r>
    <r>
      <rPr>
        <sz val="12"/>
        <color theme="1"/>
        <rFont val="新細明體"/>
        <family val="1"/>
        <charset val="136"/>
      </rPr>
      <t>根據墓誌</t>
    </r>
    <r>
      <rPr>
        <sz val="12"/>
        <color theme="1"/>
        <rFont val="Calibri"/>
        <family val="2"/>
      </rPr>
      <t>)</t>
    </r>
  </si>
  <si>
    <r>
      <rPr>
        <sz val="12"/>
        <color theme="1"/>
        <rFont val="新細明體"/>
        <family val="1"/>
        <charset val="136"/>
      </rPr>
      <t>石墓誌</t>
    </r>
    <r>
      <rPr>
        <sz val="12"/>
        <color theme="1"/>
        <rFont val="Calibri"/>
        <family val="2"/>
      </rPr>
      <t>(</t>
    </r>
    <r>
      <rPr>
        <sz val="12"/>
        <color theme="1"/>
        <rFont val="新細明體"/>
        <family val="1"/>
        <charset val="136"/>
      </rPr>
      <t>被砸碎</t>
    </r>
    <r>
      <rPr>
        <sz val="12"/>
        <color theme="1"/>
        <rFont val="Calibri"/>
        <family val="2"/>
      </rPr>
      <t>)</t>
    </r>
  </si>
  <si>
    <r>
      <rPr>
        <sz val="12"/>
        <color theme="1"/>
        <rFont val="新細明體"/>
        <family val="1"/>
        <charset val="136"/>
      </rPr>
      <t>黃頤壽，〈江西清江出土的南宋青白瓷器〉，《考古》，</t>
    </r>
    <r>
      <rPr>
        <sz val="12"/>
        <color theme="1"/>
        <rFont val="Calibri"/>
        <family val="2"/>
      </rPr>
      <t>1989</t>
    </r>
    <r>
      <rPr>
        <sz val="12"/>
        <color theme="1"/>
        <rFont val="新細明體"/>
        <family val="1"/>
        <charset val="136"/>
      </rPr>
      <t>年</t>
    </r>
    <r>
      <rPr>
        <sz val="12"/>
        <color theme="1"/>
        <rFont val="Calibri"/>
        <family val="2"/>
      </rPr>
      <t>7</t>
    </r>
    <r>
      <rPr>
        <sz val="12"/>
        <color theme="1"/>
        <rFont val="新細明體"/>
        <family val="1"/>
        <charset val="136"/>
      </rPr>
      <t>期，頁</t>
    </r>
    <r>
      <rPr>
        <sz val="12"/>
        <color theme="1"/>
        <rFont val="Calibri"/>
        <family val="2"/>
      </rPr>
      <t>669-672</t>
    </r>
    <r>
      <rPr>
        <sz val="12"/>
        <color theme="1"/>
        <rFont val="新細明體"/>
        <family val="1"/>
        <charset val="136"/>
      </rPr>
      <t>。</t>
    </r>
  </si>
  <si>
    <r>
      <rPr>
        <sz val="12"/>
        <color theme="1"/>
        <rFont val="新細明體"/>
        <family val="1"/>
        <charset val="136"/>
      </rPr>
      <t>福建省泉州市南安市豐州鎮葵山</t>
    </r>
  </si>
  <si>
    <r>
      <rPr>
        <sz val="12"/>
        <color theme="1"/>
        <rFont val="新細明體"/>
        <family val="1"/>
        <charset val="136"/>
      </rPr>
      <t>葬於淳熙十六年九月十五日</t>
    </r>
  </si>
  <si>
    <t>1127-1189(63)</t>
  </si>
  <si>
    <r>
      <rPr>
        <sz val="12"/>
        <color theme="1"/>
        <rFont val="新細明體"/>
        <family val="1"/>
        <charset val="136"/>
      </rPr>
      <t>磚質墓誌「李氏壙銘」</t>
    </r>
    <r>
      <rPr>
        <sz val="12"/>
        <color theme="1"/>
        <rFont val="Calibri"/>
        <family val="2"/>
      </rPr>
      <t>1</t>
    </r>
  </si>
  <si>
    <r>
      <rPr>
        <sz val="12"/>
        <color theme="1"/>
        <rFont val="新細明體"/>
        <family val="1"/>
        <charset val="136"/>
      </rPr>
      <t>王曉冬、吳金鵬，〈南宋〈李氏壙銘〉與王安中家族史事考述〉，《福建文博》，</t>
    </r>
    <r>
      <rPr>
        <sz val="12"/>
        <color theme="1"/>
        <rFont val="Calibri"/>
        <family val="2"/>
      </rPr>
      <t>2018</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29-34</t>
    </r>
    <r>
      <rPr>
        <sz val="12"/>
        <color theme="1"/>
        <rFont val="新細明體"/>
        <family val="1"/>
        <charset val="136"/>
      </rPr>
      <t>。</t>
    </r>
  </si>
  <si>
    <r>
      <rPr>
        <sz val="12"/>
        <color theme="1"/>
        <rFont val="新細明體"/>
        <family val="1"/>
        <charset val="136"/>
      </rPr>
      <t>浙江省青田縣大路鄉石頭村</t>
    </r>
  </si>
  <si>
    <r>
      <rPr>
        <sz val="12"/>
        <color theme="1"/>
        <rFont val="新細明體"/>
        <family val="1"/>
        <charset val="136"/>
      </rPr>
      <t>葬於淳祐己酉十月丙辰</t>
    </r>
  </si>
  <si>
    <r>
      <rPr>
        <sz val="12"/>
        <color theme="1"/>
        <rFont val="新細明體"/>
        <family val="1"/>
        <charset val="136"/>
      </rPr>
      <t>洪備</t>
    </r>
  </si>
  <si>
    <t>1190-1249(60)</t>
  </si>
  <si>
    <r>
      <rPr>
        <sz val="12"/>
        <color theme="1"/>
        <rFont val="新細明體"/>
        <family val="1"/>
        <charset val="136"/>
      </rPr>
      <t>皮悟真</t>
    </r>
    <r>
      <rPr>
        <sz val="12"/>
        <color theme="1"/>
        <rFont val="Calibri"/>
        <family val="2"/>
      </rPr>
      <t>(</t>
    </r>
    <r>
      <rPr>
        <sz val="12"/>
        <color theme="1"/>
        <rFont val="新細明體"/>
        <family val="1"/>
        <charset val="136"/>
      </rPr>
      <t>妻，</t>
    </r>
    <r>
      <rPr>
        <sz val="12"/>
        <color theme="1"/>
        <rFont val="Calibri"/>
        <family val="2"/>
      </rPr>
      <t>T7066)</t>
    </r>
  </si>
  <si>
    <r>
      <rPr>
        <sz val="12"/>
        <color theme="1"/>
        <rFont val="新細明體"/>
        <family val="1"/>
        <charset val="136"/>
      </rPr>
      <t>墓誌「洪備壙誌」</t>
    </r>
    <r>
      <rPr>
        <sz val="12"/>
        <color theme="1"/>
        <rFont val="Calibri"/>
        <family val="2"/>
      </rPr>
      <t>1</t>
    </r>
  </si>
  <si>
    <r>
      <rPr>
        <sz val="12"/>
        <color theme="1"/>
        <rFont val="新細明體"/>
        <family val="1"/>
        <charset val="136"/>
      </rPr>
      <t>奉直大夫青田縣開國男食邑三百戶</t>
    </r>
  </si>
  <si>
    <r>
      <rPr>
        <sz val="12"/>
        <color theme="1"/>
        <rFont val="新細明體"/>
        <family val="1"/>
        <charset val="136"/>
      </rPr>
      <t>錢汝平，〈新見南宋洪備家族壙誌考釋〉，《中國國家博物館館刊》，</t>
    </r>
    <r>
      <rPr>
        <sz val="12"/>
        <color theme="1"/>
        <rFont val="Calibri"/>
        <family val="2"/>
      </rPr>
      <t>2020</t>
    </r>
    <r>
      <rPr>
        <sz val="12"/>
        <color theme="1"/>
        <rFont val="新細明體"/>
        <family val="1"/>
        <charset val="136"/>
      </rPr>
      <t>年</t>
    </r>
    <r>
      <rPr>
        <sz val="12"/>
        <color theme="1"/>
        <rFont val="Calibri"/>
        <family val="2"/>
      </rPr>
      <t>8</t>
    </r>
    <r>
      <rPr>
        <sz val="12"/>
        <color theme="1"/>
        <rFont val="新細明體"/>
        <family val="1"/>
        <charset val="136"/>
      </rPr>
      <t>期，頁</t>
    </r>
    <r>
      <rPr>
        <sz val="12"/>
        <color theme="1"/>
        <rFont val="Calibri"/>
        <family val="2"/>
      </rPr>
      <t>81-85</t>
    </r>
    <r>
      <rPr>
        <sz val="12"/>
        <color theme="1"/>
        <rFont val="新細明體"/>
        <family val="1"/>
        <charset val="136"/>
      </rPr>
      <t>。</t>
    </r>
  </si>
  <si>
    <r>
      <rPr>
        <sz val="12"/>
        <color theme="1"/>
        <rFont val="新細明體"/>
        <family val="1"/>
        <charset val="136"/>
      </rPr>
      <t>葬於淳祐丙午良月十有二日丁酉</t>
    </r>
  </si>
  <si>
    <r>
      <rPr>
        <sz val="12"/>
        <color theme="1"/>
        <rFont val="新細明體"/>
        <family val="1"/>
        <charset val="136"/>
      </rPr>
      <t>皮悟真</t>
    </r>
  </si>
  <si>
    <t>1189-1243(55)</t>
  </si>
  <si>
    <r>
      <rPr>
        <sz val="12"/>
        <color theme="1"/>
        <rFont val="新細明體"/>
        <family val="1"/>
        <charset val="136"/>
      </rPr>
      <t>洪備</t>
    </r>
    <r>
      <rPr>
        <sz val="12"/>
        <color theme="1"/>
        <rFont val="Calibri"/>
        <family val="2"/>
      </rPr>
      <t>(</t>
    </r>
    <r>
      <rPr>
        <sz val="12"/>
        <color theme="1"/>
        <rFont val="新細明體"/>
        <family val="1"/>
        <charset val="136"/>
      </rPr>
      <t>夫，</t>
    </r>
    <r>
      <rPr>
        <sz val="12"/>
        <color theme="1"/>
        <rFont val="Calibri"/>
        <family val="2"/>
      </rPr>
      <t>T7065)</t>
    </r>
  </si>
  <si>
    <r>
      <rPr>
        <sz val="12"/>
        <color theme="1"/>
        <rFont val="新細明體"/>
        <family val="1"/>
        <charset val="136"/>
      </rPr>
      <t>墓誌「洪備妻皮氏壙誌」</t>
    </r>
    <r>
      <rPr>
        <sz val="12"/>
        <color theme="1"/>
        <rFont val="Calibri"/>
        <family val="2"/>
      </rPr>
      <t>1</t>
    </r>
  </si>
  <si>
    <r>
      <rPr>
        <sz val="12"/>
        <color theme="1"/>
        <rFont val="新細明體"/>
        <family val="1"/>
        <charset val="136"/>
      </rPr>
      <t>福建省崇安縣獅子崖</t>
    </r>
  </si>
  <si>
    <r>
      <rPr>
        <sz val="12"/>
        <color theme="1"/>
        <rFont val="新細明體"/>
        <family val="1"/>
        <charset val="136"/>
      </rPr>
      <t>葬於紹興二十一年十二月壬申</t>
    </r>
  </si>
  <si>
    <r>
      <rPr>
        <sz val="12"/>
        <color theme="1"/>
        <rFont val="新細明體"/>
        <family val="1"/>
        <charset val="136"/>
      </rPr>
      <t>賈披</t>
    </r>
  </si>
  <si>
    <t>1099-1151(53)</t>
  </si>
  <si>
    <r>
      <rPr>
        <sz val="12"/>
        <color theme="1"/>
        <rFont val="新細明體"/>
        <family val="1"/>
        <charset val="136"/>
      </rPr>
      <t>抄手硯石墓誌「賈藏之墓」</t>
    </r>
    <r>
      <rPr>
        <sz val="12"/>
        <color theme="1"/>
        <rFont val="Calibri"/>
        <family val="2"/>
      </rPr>
      <t>1</t>
    </r>
  </si>
  <si>
    <r>
      <rPr>
        <sz val="12"/>
        <color theme="1"/>
        <rFont val="新細明體"/>
        <family val="1"/>
        <charset val="136"/>
      </rPr>
      <t>右承直郎福州觀察推官</t>
    </r>
  </si>
  <si>
    <r>
      <rPr>
        <sz val="12"/>
        <color theme="1"/>
        <rFont val="新細明體"/>
        <family val="1"/>
        <charset val="136"/>
      </rPr>
      <t>郭月瓊，〈南宋賈披墓出土抄手硯墓志考釋〉，《福建文博》，</t>
    </r>
    <r>
      <rPr>
        <sz val="12"/>
        <color theme="1"/>
        <rFont val="Calibri"/>
        <family val="2"/>
      </rPr>
      <t>2020</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39-43</t>
    </r>
    <r>
      <rPr>
        <sz val="12"/>
        <color theme="1"/>
        <rFont val="新細明體"/>
        <family val="1"/>
        <charset val="136"/>
      </rPr>
      <t>。</t>
    </r>
  </si>
  <si>
    <r>
      <rPr>
        <sz val="12"/>
        <color theme="1"/>
        <rFont val="新細明體"/>
        <family val="1"/>
        <charset val="136"/>
      </rPr>
      <t>江西省東鄉縣紅星農場</t>
    </r>
  </si>
  <si>
    <r>
      <rPr>
        <sz val="12"/>
        <color theme="1"/>
        <rFont val="新細明體"/>
        <family val="1"/>
        <charset val="136"/>
      </rPr>
      <t>葬於淳祐十年</t>
    </r>
    <r>
      <rPr>
        <sz val="12"/>
        <color theme="1"/>
        <rFont val="Calibri"/>
        <family val="2"/>
      </rPr>
      <t>(</t>
    </r>
    <r>
      <rPr>
        <sz val="12"/>
        <color theme="1"/>
        <rFont val="新細明體"/>
        <family val="1"/>
        <charset val="136"/>
      </rPr>
      <t>黃廣</t>
    </r>
    <r>
      <rPr>
        <sz val="12"/>
        <color theme="1"/>
        <rFont val="Calibri"/>
        <family val="2"/>
      </rPr>
      <t>)</t>
    </r>
  </si>
  <si>
    <r>
      <rPr>
        <sz val="12"/>
        <color theme="1"/>
        <rFont val="新細明體"/>
        <family val="1"/>
        <charset val="136"/>
      </rPr>
      <t>黃廣、陳氏</t>
    </r>
  </si>
  <si>
    <r>
      <rPr>
        <sz val="12"/>
        <color theme="1"/>
        <rFont val="新細明體"/>
        <family val="1"/>
        <charset val="136"/>
      </rPr>
      <t>墓誌「黃廣承事壙記」</t>
    </r>
    <r>
      <rPr>
        <sz val="12"/>
        <color theme="1"/>
        <rFont val="Calibri"/>
        <family val="2"/>
      </rPr>
      <t>1</t>
    </r>
    <r>
      <rPr>
        <sz val="12"/>
        <color theme="1"/>
        <rFont val="新細明體"/>
        <family val="1"/>
        <charset val="136"/>
      </rPr>
      <t>、墓誌「黃廣妻陳氏壙記」</t>
    </r>
    <r>
      <rPr>
        <sz val="12"/>
        <color theme="1"/>
        <rFont val="Calibri"/>
        <family val="2"/>
      </rPr>
      <t>1</t>
    </r>
  </si>
  <si>
    <r>
      <rPr>
        <sz val="12"/>
        <color theme="1"/>
        <rFont val="新細明體"/>
        <family val="1"/>
        <charset val="136"/>
      </rPr>
      <t>承事</t>
    </r>
    <r>
      <rPr>
        <sz val="12"/>
        <color theme="1"/>
        <rFont val="Calibri"/>
        <family val="2"/>
      </rPr>
      <t>(</t>
    </r>
    <r>
      <rPr>
        <sz val="12"/>
        <color theme="1"/>
        <rFont val="新細明體"/>
        <family val="1"/>
        <charset val="136"/>
      </rPr>
      <t>黃廣</t>
    </r>
    <r>
      <rPr>
        <sz val="12"/>
        <color theme="1"/>
        <rFont val="Calibri"/>
        <family val="2"/>
      </rPr>
      <t>)</t>
    </r>
  </si>
  <si>
    <r>
      <rPr>
        <sz val="12"/>
        <color theme="1"/>
        <rFont val="新細明體"/>
        <family val="1"/>
        <charset val="136"/>
      </rPr>
      <t>江西省博物館，〈東鄉縣南宋淳祐十年墓〉，收入《江西宋代紀年墓與紀年青白瓷》，北京：文物出版社，</t>
    </r>
    <r>
      <rPr>
        <sz val="12"/>
        <color theme="1"/>
        <rFont val="Calibri"/>
        <family val="2"/>
      </rPr>
      <t>2016</t>
    </r>
    <r>
      <rPr>
        <sz val="12"/>
        <color theme="1"/>
        <rFont val="新細明體"/>
        <family val="1"/>
        <charset val="136"/>
      </rPr>
      <t>，頁</t>
    </r>
    <r>
      <rPr>
        <sz val="12"/>
        <color theme="1"/>
        <rFont val="Calibri"/>
        <family val="2"/>
      </rPr>
      <t>252-261</t>
    </r>
    <r>
      <rPr>
        <sz val="12"/>
        <color theme="1"/>
        <rFont val="新細明體"/>
        <family val="1"/>
        <charset val="136"/>
      </rPr>
      <t>。</t>
    </r>
  </si>
  <si>
    <r>
      <rPr>
        <sz val="12"/>
        <color theme="1"/>
        <rFont val="新細明體"/>
        <family val="1"/>
        <charset val="136"/>
      </rPr>
      <t>江西省崇仁縣白路公社</t>
    </r>
  </si>
  <si>
    <r>
      <rPr>
        <sz val="12"/>
        <color theme="1"/>
        <rFont val="新細明體"/>
        <family val="1"/>
        <charset val="136"/>
      </rPr>
      <t>葬於淳祐辛亥十月甲辰</t>
    </r>
  </si>
  <si>
    <r>
      <rPr>
        <sz val="12"/>
        <color theme="1"/>
        <rFont val="新細明體"/>
        <family val="1"/>
        <charset val="136"/>
      </rPr>
      <t>趙繼盛</t>
    </r>
  </si>
  <si>
    <t>1198.2.12-1251.8.7(55)</t>
  </si>
  <si>
    <r>
      <rPr>
        <sz val="12"/>
        <color theme="1"/>
        <rFont val="新細明體"/>
        <family val="1"/>
        <charset val="136"/>
      </rPr>
      <t>石墓誌「宋從事郎威武軍節度推官趙公墓誌銘」</t>
    </r>
    <r>
      <rPr>
        <sz val="12"/>
        <color theme="1"/>
        <rFont val="Calibri"/>
        <family val="2"/>
      </rPr>
      <t>1</t>
    </r>
  </si>
  <si>
    <r>
      <rPr>
        <sz val="12"/>
        <color theme="1"/>
        <rFont val="新細明體"/>
        <family val="1"/>
        <charset val="136"/>
      </rPr>
      <t>從事郎威武將軍節度推官、趙宋宗室</t>
    </r>
  </si>
  <si>
    <r>
      <rPr>
        <sz val="12"/>
        <color theme="1"/>
        <rFont val="新細明體"/>
        <family val="1"/>
        <charset val="136"/>
      </rPr>
      <t>江西省博物館，〈崇仁縣南宋淳祐十一年墓〉，收入《江西宋代紀年墓與紀年青白瓷》，北京：文物出版社，</t>
    </r>
    <r>
      <rPr>
        <sz val="12"/>
        <color theme="1"/>
        <rFont val="Calibri"/>
        <family val="2"/>
      </rPr>
      <t>2016</t>
    </r>
    <r>
      <rPr>
        <sz val="12"/>
        <color theme="1"/>
        <rFont val="新細明體"/>
        <family val="1"/>
        <charset val="136"/>
      </rPr>
      <t>，頁</t>
    </r>
    <r>
      <rPr>
        <sz val="12"/>
        <color theme="1"/>
        <rFont val="Calibri"/>
        <family val="2"/>
      </rPr>
      <t>262-265</t>
    </r>
    <r>
      <rPr>
        <sz val="12"/>
        <color theme="1"/>
        <rFont val="新細明體"/>
        <family val="1"/>
        <charset val="136"/>
      </rPr>
      <t>。</t>
    </r>
  </si>
  <si>
    <r>
      <rPr>
        <sz val="12"/>
        <color theme="1"/>
        <rFont val="新細明體"/>
        <family val="1"/>
        <charset val="136"/>
      </rPr>
      <t>四川省廣元市水櫃村</t>
    </r>
    <r>
      <rPr>
        <sz val="12"/>
        <color theme="1"/>
        <rFont val="Calibri"/>
        <family val="2"/>
      </rPr>
      <t>M1</t>
    </r>
  </si>
  <si>
    <r>
      <rPr>
        <sz val="12"/>
        <color theme="1"/>
        <rFont val="新細明體"/>
        <family val="1"/>
        <charset val="136"/>
      </rPr>
      <t>葬於淳熙十三年八月十日</t>
    </r>
  </si>
  <si>
    <r>
      <rPr>
        <sz val="12"/>
        <color theme="1"/>
        <rFont val="新細明體"/>
        <family val="1"/>
        <charset val="136"/>
      </rPr>
      <t>王光祖</t>
    </r>
    <r>
      <rPr>
        <sz val="12"/>
        <color theme="1"/>
        <rFont val="Calibri"/>
        <family val="2"/>
      </rPr>
      <t>(</t>
    </r>
    <r>
      <rPr>
        <sz val="12"/>
        <color theme="1"/>
        <rFont val="新細明體"/>
        <family val="1"/>
        <charset val="136"/>
      </rPr>
      <t>左</t>
    </r>
    <r>
      <rPr>
        <sz val="12"/>
        <color theme="1"/>
        <rFont val="Calibri"/>
        <family val="2"/>
      </rPr>
      <t>)</t>
    </r>
    <r>
      <rPr>
        <sz val="12"/>
        <color theme="1"/>
        <rFont val="新細明體"/>
        <family val="1"/>
        <charset val="136"/>
      </rPr>
      <t>、劉氏</t>
    </r>
    <r>
      <rPr>
        <sz val="12"/>
        <color theme="1"/>
        <rFont val="Calibri"/>
        <family val="2"/>
      </rPr>
      <t>(</t>
    </r>
    <r>
      <rPr>
        <sz val="12"/>
        <color theme="1"/>
        <rFont val="新細明體"/>
        <family val="1"/>
        <charset val="136"/>
      </rPr>
      <t>右</t>
    </r>
    <r>
      <rPr>
        <sz val="12"/>
        <color theme="1"/>
        <rFont val="Calibri"/>
        <family val="2"/>
      </rPr>
      <t>)</t>
    </r>
  </si>
  <si>
    <r>
      <t>1121-1186.07.19(66)</t>
    </r>
    <r>
      <rPr>
        <sz val="12"/>
        <color theme="1"/>
        <rFont val="新細明體"/>
        <family val="1"/>
        <charset val="136"/>
      </rPr>
      <t>、</t>
    </r>
    <r>
      <rPr>
        <sz val="12"/>
        <color theme="1"/>
        <rFont val="Calibri"/>
        <family val="2"/>
      </rPr>
      <t>?-?(19)</t>
    </r>
  </si>
  <si>
    <r>
      <rPr>
        <sz val="12"/>
        <color theme="1"/>
        <rFont val="新細明體"/>
        <family val="1"/>
        <charset val="136"/>
      </rPr>
      <t>砂石質碑形墓誌「有宋王公之墓」</t>
    </r>
    <r>
      <rPr>
        <sz val="12"/>
        <color theme="1"/>
        <rFont val="Calibri"/>
        <family val="2"/>
      </rPr>
      <t>1(</t>
    </r>
    <r>
      <rPr>
        <sz val="12"/>
        <color theme="1"/>
        <rFont val="新細明體"/>
        <family val="1"/>
        <charset val="136"/>
      </rPr>
      <t>左墓室前</t>
    </r>
    <r>
      <rPr>
        <sz val="12"/>
        <color theme="1"/>
        <rFont val="Calibri"/>
        <family val="2"/>
      </rPr>
      <t>)</t>
    </r>
  </si>
  <si>
    <r>
      <rPr>
        <sz val="12"/>
        <color theme="1"/>
        <rFont val="新細明體"/>
        <family val="1"/>
        <charset val="136"/>
      </rPr>
      <t>後軍統制兼彈壓利州軍馬</t>
    </r>
  </si>
  <si>
    <r>
      <rPr>
        <sz val="12"/>
        <color theme="1"/>
        <rFont val="新細明體"/>
        <family val="1"/>
        <charset val="136"/>
      </rPr>
      <t>四川省文物考古研究院、廣元市文物局、廣元市博物館，〈四川廣元市水櫃村南宋王光祖墓〉，《考古》，</t>
    </r>
    <r>
      <rPr>
        <sz val="12"/>
        <color theme="1"/>
        <rFont val="Calibri"/>
        <family val="2"/>
      </rPr>
      <t>2020</t>
    </r>
    <r>
      <rPr>
        <sz val="12"/>
        <color theme="1"/>
        <rFont val="新細明體"/>
        <family val="1"/>
        <charset val="136"/>
      </rPr>
      <t>年</t>
    </r>
    <r>
      <rPr>
        <sz val="12"/>
        <color theme="1"/>
        <rFont val="Calibri"/>
        <family val="2"/>
      </rPr>
      <t>2</t>
    </r>
    <r>
      <rPr>
        <sz val="12"/>
        <color theme="1"/>
        <rFont val="新細明體"/>
        <family val="1"/>
        <charset val="136"/>
      </rPr>
      <t>期，頁</t>
    </r>
    <r>
      <rPr>
        <sz val="12"/>
        <color theme="1"/>
        <rFont val="Calibri"/>
        <family val="2"/>
      </rPr>
      <t>70-82</t>
    </r>
    <r>
      <rPr>
        <sz val="12"/>
        <color theme="1"/>
        <rFont val="新細明體"/>
        <family val="1"/>
        <charset val="136"/>
      </rPr>
      <t>。</t>
    </r>
  </si>
  <si>
    <r>
      <rPr>
        <sz val="12"/>
        <color theme="1"/>
        <rFont val="新細明體"/>
        <family val="1"/>
        <charset val="136"/>
      </rPr>
      <t>江西省大橋鎮江溪村北側坡地</t>
    </r>
  </si>
  <si>
    <r>
      <rPr>
        <sz val="12"/>
        <color theme="1"/>
        <rFont val="新細明體"/>
        <family val="1"/>
        <charset val="136"/>
      </rPr>
      <t>紹興年間</t>
    </r>
  </si>
  <si>
    <r>
      <rPr>
        <sz val="12"/>
        <color theme="1"/>
        <rFont val="新細明體"/>
        <family val="1"/>
        <charset val="136"/>
      </rPr>
      <t>陶墓誌「</t>
    </r>
    <r>
      <rPr>
        <sz val="12"/>
        <color theme="1"/>
        <rFont val="Calibri"/>
        <family val="2"/>
      </rPr>
      <t>......</t>
    </r>
    <r>
      <rPr>
        <sz val="12"/>
        <color theme="1"/>
        <rFont val="新細明體"/>
        <family val="1"/>
        <charset val="136"/>
      </rPr>
      <t>紹興癸</t>
    </r>
    <r>
      <rPr>
        <sz val="12"/>
        <color theme="1"/>
        <rFont val="Calibri"/>
        <family val="2"/>
      </rPr>
      <t>☐......</t>
    </r>
    <r>
      <rPr>
        <sz val="12"/>
        <color theme="1"/>
        <rFont val="新細明體"/>
        <family val="1"/>
        <charset val="136"/>
      </rPr>
      <t>」</t>
    </r>
    <r>
      <rPr>
        <sz val="12"/>
        <color theme="1"/>
        <rFont val="Calibri"/>
        <family val="2"/>
      </rPr>
      <t>(</t>
    </r>
    <r>
      <rPr>
        <sz val="12"/>
        <color theme="1"/>
        <rFont val="新細明體"/>
        <family val="1"/>
        <charset val="136"/>
      </rPr>
      <t>朱書脫落，已不能連續閱讀</t>
    </r>
    <r>
      <rPr>
        <sz val="12"/>
        <color theme="1"/>
        <rFont val="Calibri"/>
        <family val="2"/>
      </rPr>
      <t>)</t>
    </r>
  </si>
  <si>
    <r>
      <rPr>
        <sz val="12"/>
        <color theme="1"/>
        <rFont val="新細明體"/>
        <family val="1"/>
        <charset val="136"/>
      </rPr>
      <t>江西省臨江鎮花果山</t>
    </r>
  </si>
  <si>
    <r>
      <rPr>
        <sz val="12"/>
        <color theme="1"/>
        <rFont val="新細明體"/>
        <family val="1"/>
        <charset val="136"/>
      </rPr>
      <t>開禧元年十月</t>
    </r>
  </si>
  <si>
    <r>
      <rPr>
        <sz val="12"/>
        <color theme="1"/>
        <rFont val="新細明體"/>
        <family val="1"/>
        <charset val="136"/>
      </rPr>
      <t>墓誌「</t>
    </r>
    <r>
      <rPr>
        <sz val="12"/>
        <color theme="1"/>
        <rFont val="Calibri"/>
        <family val="2"/>
      </rPr>
      <t>......</t>
    </r>
    <r>
      <rPr>
        <sz val="12"/>
        <color theme="1"/>
        <rFont val="新細明體"/>
        <family val="1"/>
        <charset val="136"/>
      </rPr>
      <t>葬於開禧元年十月</t>
    </r>
    <r>
      <rPr>
        <sz val="12"/>
        <color theme="1"/>
        <rFont val="Calibri"/>
        <family val="2"/>
      </rPr>
      <t>......</t>
    </r>
    <r>
      <rPr>
        <sz val="12"/>
        <color theme="1"/>
        <rFont val="新細明體"/>
        <family val="1"/>
        <charset val="136"/>
      </rPr>
      <t>」</t>
    </r>
    <r>
      <rPr>
        <sz val="12"/>
        <color theme="1"/>
        <rFont val="Calibri"/>
        <family val="2"/>
      </rPr>
      <t>1</t>
    </r>
  </si>
  <si>
    <r>
      <rPr>
        <sz val="12"/>
        <color theme="1"/>
        <rFont val="新細明體"/>
        <family val="1"/>
        <charset val="136"/>
      </rPr>
      <t>江西省宜春市樟樹市觀上鎮</t>
    </r>
  </si>
  <si>
    <r>
      <rPr>
        <sz val="12"/>
        <color theme="1"/>
        <rFont val="新細明體"/>
        <family val="1"/>
        <charset val="136"/>
      </rPr>
      <t>寶祐五年十一月</t>
    </r>
  </si>
  <si>
    <r>
      <rPr>
        <sz val="12"/>
        <color theme="1"/>
        <rFont val="新細明體"/>
        <family val="1"/>
        <charset val="136"/>
      </rPr>
      <t>朱書墓誌</t>
    </r>
    <r>
      <rPr>
        <sz val="12"/>
        <color theme="1"/>
        <rFont val="Calibri"/>
        <family val="2"/>
      </rPr>
      <t>1</t>
    </r>
  </si>
  <si>
    <r>
      <rPr>
        <sz val="12"/>
        <color theme="1"/>
        <rFont val="新細明體"/>
        <family val="1"/>
        <charset val="136"/>
      </rPr>
      <t>江西省臨江鎮仰山村</t>
    </r>
  </si>
  <si>
    <r>
      <rPr>
        <sz val="12"/>
        <color theme="1"/>
        <rFont val="新細明體"/>
        <family val="1"/>
        <charset val="136"/>
      </rPr>
      <t>景定四年</t>
    </r>
  </si>
  <si>
    <r>
      <rPr>
        <sz val="12"/>
        <color theme="1"/>
        <rFont val="新細明體"/>
        <family val="1"/>
        <charset val="136"/>
      </rPr>
      <t>朱書墓誌「</t>
    </r>
    <r>
      <rPr>
        <sz val="12"/>
        <color theme="1"/>
        <rFont val="Calibri"/>
        <family val="2"/>
      </rPr>
      <t>......</t>
    </r>
    <r>
      <rPr>
        <sz val="12"/>
        <color theme="1"/>
        <rFont val="新細明體"/>
        <family val="1"/>
        <charset val="136"/>
      </rPr>
      <t>景定四年歲次癸亥</t>
    </r>
    <r>
      <rPr>
        <sz val="12"/>
        <color theme="1"/>
        <rFont val="Calibri"/>
        <family val="2"/>
      </rPr>
      <t>☐☐☐☐☐☐☐☐</t>
    </r>
    <r>
      <rPr>
        <sz val="12"/>
        <color theme="1"/>
        <rFont val="新細明體"/>
        <family val="1"/>
        <charset val="136"/>
      </rPr>
      <t>卜葬於仰山</t>
    </r>
    <r>
      <rPr>
        <sz val="12"/>
        <color theme="1"/>
        <rFont val="Calibri"/>
        <family val="2"/>
      </rPr>
      <t>......</t>
    </r>
    <r>
      <rPr>
        <sz val="12"/>
        <color theme="1"/>
        <rFont val="新細明體"/>
        <family val="1"/>
        <charset val="136"/>
      </rPr>
      <t>」</t>
    </r>
    <r>
      <rPr>
        <sz val="12"/>
        <color theme="1"/>
        <rFont val="Calibri"/>
        <family val="2"/>
      </rPr>
      <t>1</t>
    </r>
  </si>
  <si>
    <r>
      <rPr>
        <sz val="12"/>
        <color theme="1"/>
        <rFont val="新細明體"/>
        <family val="1"/>
        <charset val="136"/>
      </rPr>
      <t>四川省成都市崇州市同心村</t>
    </r>
    <r>
      <rPr>
        <sz val="12"/>
        <color theme="1"/>
        <rFont val="Calibri"/>
        <family val="2"/>
      </rPr>
      <t>M1</t>
    </r>
  </si>
  <si>
    <r>
      <rPr>
        <sz val="12"/>
        <color theme="1"/>
        <rFont val="新細明體"/>
        <family val="1"/>
        <charset val="136"/>
      </rPr>
      <t>嘉定元年二月二十日</t>
    </r>
  </si>
  <si>
    <r>
      <rPr>
        <sz val="12"/>
        <color theme="1"/>
        <rFont val="新細明體"/>
        <family val="1"/>
        <charset val="136"/>
      </rPr>
      <t>胡中庸</t>
    </r>
    <r>
      <rPr>
        <sz val="12"/>
        <color theme="1"/>
        <rFont val="Calibri"/>
        <family val="2"/>
      </rPr>
      <t>(</t>
    </r>
    <r>
      <rPr>
        <sz val="12"/>
        <color theme="1"/>
        <rFont val="新細明體"/>
        <family val="1"/>
        <charset val="136"/>
      </rPr>
      <t>東</t>
    </r>
    <r>
      <rPr>
        <sz val="12"/>
        <color theme="1"/>
        <rFont val="Calibri"/>
        <family val="2"/>
      </rPr>
      <t>)</t>
    </r>
    <r>
      <rPr>
        <sz val="12"/>
        <color theme="1"/>
        <rFont val="新細明體"/>
        <family val="1"/>
        <charset val="136"/>
      </rPr>
      <t>、王氏、袁氏</t>
    </r>
  </si>
  <si>
    <r>
      <t>1130.7.9-1200.3.20(71</t>
    </r>
    <r>
      <rPr>
        <sz val="12"/>
        <color theme="1"/>
        <rFont val="新細明體"/>
        <family val="1"/>
        <charset val="136"/>
      </rPr>
      <t>，胡中庸</t>
    </r>
    <r>
      <rPr>
        <sz val="12"/>
        <color theme="1"/>
        <rFont val="Calibri"/>
        <family val="2"/>
      </rPr>
      <t>)</t>
    </r>
    <r>
      <rPr>
        <sz val="12"/>
        <color theme="1"/>
        <rFont val="新細明體"/>
        <family val="1"/>
        <charset val="136"/>
      </rPr>
      <t>、</t>
    </r>
    <r>
      <rPr>
        <sz val="12"/>
        <color theme="1"/>
        <rFont val="Calibri"/>
        <family val="2"/>
      </rPr>
      <t>?-1160(</t>
    </r>
    <r>
      <rPr>
        <sz val="12"/>
        <color theme="1"/>
        <rFont val="新細明體"/>
        <family val="1"/>
        <charset val="136"/>
      </rPr>
      <t>王氏</t>
    </r>
    <r>
      <rPr>
        <sz val="12"/>
        <color theme="1"/>
        <rFont val="Calibri"/>
        <family val="2"/>
      </rPr>
      <t>)</t>
    </r>
    <r>
      <rPr>
        <sz val="12"/>
        <color theme="1"/>
        <rFont val="新細明體"/>
        <family val="1"/>
        <charset val="136"/>
      </rPr>
      <t>、</t>
    </r>
    <r>
      <rPr>
        <sz val="12"/>
        <color theme="1"/>
        <rFont val="Calibri"/>
        <family val="2"/>
      </rPr>
      <t>?-?(</t>
    </r>
    <r>
      <rPr>
        <sz val="12"/>
        <color theme="1"/>
        <rFont val="新細明體"/>
        <family val="1"/>
        <charset val="136"/>
      </rPr>
      <t>袁氏</t>
    </r>
    <r>
      <rPr>
        <sz val="12"/>
        <color theme="1"/>
        <rFont val="Calibri"/>
        <family val="2"/>
      </rPr>
      <t>)</t>
    </r>
  </si>
  <si>
    <r>
      <rPr>
        <sz val="12"/>
        <color theme="1"/>
        <rFont val="新細明體"/>
        <family val="1"/>
        <charset val="136"/>
      </rPr>
      <t>胡中庸家族墓葬</t>
    </r>
  </si>
  <si>
    <r>
      <rPr>
        <sz val="12"/>
        <color theme="1"/>
        <rFont val="新細明體"/>
        <family val="1"/>
        <charset val="136"/>
      </rPr>
      <t>方形紅砂石墓誌</t>
    </r>
    <r>
      <rPr>
        <sz val="12"/>
        <color theme="1"/>
        <rFont val="Calibri"/>
        <family val="2"/>
      </rPr>
      <t>(</t>
    </r>
    <r>
      <rPr>
        <sz val="12"/>
        <color theme="1"/>
        <rFont val="新細明體"/>
        <family val="1"/>
        <charset val="136"/>
      </rPr>
      <t>無題</t>
    </r>
    <r>
      <rPr>
        <sz val="12"/>
        <color theme="1"/>
        <rFont val="Calibri"/>
        <family val="2"/>
      </rPr>
      <t>)</t>
    </r>
    <r>
      <rPr>
        <sz val="12"/>
        <color theme="1"/>
        <rFont val="新細明體"/>
        <family val="1"/>
        <charset val="136"/>
      </rPr>
      <t>「宋故祖考六十府君諱中庸字德至姓胡氏</t>
    </r>
    <r>
      <rPr>
        <sz val="12"/>
        <color theme="1"/>
        <rFont val="Calibri"/>
        <family val="2"/>
      </rPr>
      <t>......</t>
    </r>
    <r>
      <rPr>
        <sz val="12"/>
        <color theme="1"/>
        <rFont val="新細明體"/>
        <family val="1"/>
        <charset val="136"/>
      </rPr>
      <t>」</t>
    </r>
    <r>
      <rPr>
        <sz val="12"/>
        <color theme="1"/>
        <rFont val="Calibri"/>
        <family val="2"/>
      </rPr>
      <t>1(</t>
    </r>
    <r>
      <rPr>
        <sz val="12"/>
        <color theme="1"/>
        <rFont val="新細明體"/>
        <family val="1"/>
        <charset val="136"/>
      </rPr>
      <t>東</t>
    </r>
    <r>
      <rPr>
        <sz val="12"/>
        <color theme="1"/>
        <rFont val="Calibri"/>
        <family val="2"/>
      </rPr>
      <t>)</t>
    </r>
  </si>
  <si>
    <r>
      <rPr>
        <sz val="12"/>
        <color theme="1"/>
        <rFont val="新細明體"/>
        <family val="1"/>
        <charset val="136"/>
      </rPr>
      <t>成都市文物考古工作隊、崇州市文物保護管理所，〈崇州市同心村宋墓群發掘簡報〉，收入《成都考古發現</t>
    </r>
    <r>
      <rPr>
        <sz val="12"/>
        <color theme="1"/>
        <rFont val="Calibri"/>
        <family val="2"/>
      </rPr>
      <t>2017</t>
    </r>
    <r>
      <rPr>
        <sz val="12"/>
        <color theme="1"/>
        <rFont val="新細明體"/>
        <family val="1"/>
        <charset val="136"/>
      </rPr>
      <t>》，北京：科學出版社，</t>
    </r>
    <r>
      <rPr>
        <sz val="12"/>
        <color theme="1"/>
        <rFont val="Calibri"/>
        <family val="2"/>
      </rPr>
      <t>2019</t>
    </r>
    <r>
      <rPr>
        <sz val="12"/>
        <color theme="1"/>
        <rFont val="新細明體"/>
        <family val="1"/>
        <charset val="136"/>
      </rPr>
      <t>，頁</t>
    </r>
    <r>
      <rPr>
        <sz val="12"/>
        <color theme="1"/>
        <rFont val="Calibri"/>
        <family val="2"/>
      </rPr>
      <t>334-353</t>
    </r>
    <r>
      <rPr>
        <sz val="12"/>
        <color theme="1"/>
        <rFont val="新細明體"/>
        <family val="1"/>
        <charset val="136"/>
      </rPr>
      <t>。</t>
    </r>
  </si>
  <si>
    <r>
      <rPr>
        <sz val="12"/>
        <color theme="1"/>
        <rFont val="新細明體"/>
        <family val="1"/>
        <charset val="136"/>
      </rPr>
      <t>四川省成都市崇州市同心村</t>
    </r>
    <r>
      <rPr>
        <sz val="12"/>
        <color theme="1"/>
        <rFont val="Calibri"/>
        <family val="2"/>
      </rPr>
      <t>M4</t>
    </r>
  </si>
  <si>
    <r>
      <rPr>
        <sz val="12"/>
        <color theme="1"/>
        <rFont val="新細明體"/>
        <family val="1"/>
        <charset val="136"/>
      </rPr>
      <t>石墓誌</t>
    </r>
    <r>
      <rPr>
        <sz val="12"/>
        <color theme="1"/>
        <rFont val="Calibri"/>
        <family val="2"/>
      </rPr>
      <t>1(</t>
    </r>
    <r>
      <rPr>
        <sz val="12"/>
        <color theme="1"/>
        <rFont val="新細明體"/>
        <family val="1"/>
        <charset val="136"/>
      </rPr>
      <t>破裂嚴重，無法提取</t>
    </r>
    <r>
      <rPr>
        <sz val="12"/>
        <color theme="1"/>
        <rFont val="Calibri"/>
        <family val="2"/>
      </rPr>
      <t>)</t>
    </r>
  </si>
  <si>
    <r>
      <rPr>
        <sz val="12"/>
        <color theme="1"/>
        <rFont val="新細明體"/>
        <family val="1"/>
        <charset val="136"/>
      </rPr>
      <t>江蘇省南京市上坊民營科技園</t>
    </r>
    <r>
      <rPr>
        <sz val="12"/>
        <color theme="1"/>
        <rFont val="Calibri"/>
        <family val="2"/>
      </rPr>
      <t>M3</t>
    </r>
  </si>
  <si>
    <r>
      <rPr>
        <sz val="12"/>
        <color theme="1"/>
        <rFont val="新細明體"/>
        <family val="1"/>
        <charset val="136"/>
      </rPr>
      <t>葬於乾道二年</t>
    </r>
  </si>
  <si>
    <r>
      <rPr>
        <sz val="12"/>
        <color theme="1"/>
        <rFont val="新細明體"/>
        <family val="1"/>
        <charset val="136"/>
      </rPr>
      <t>徐氏</t>
    </r>
    <r>
      <rPr>
        <sz val="12"/>
        <color theme="1"/>
        <rFont val="Calibri"/>
        <family val="2"/>
      </rPr>
      <t>(</t>
    </r>
    <r>
      <rPr>
        <sz val="12"/>
        <color theme="1"/>
        <rFont val="新細明體"/>
        <family val="1"/>
        <charset val="136"/>
      </rPr>
      <t>左室</t>
    </r>
    <r>
      <rPr>
        <sz val="12"/>
        <color theme="1"/>
        <rFont val="Calibri"/>
        <family val="2"/>
      </rPr>
      <t>)</t>
    </r>
    <r>
      <rPr>
        <sz val="12"/>
        <color theme="1"/>
        <rFont val="新細明體"/>
        <family val="1"/>
        <charset val="136"/>
      </rPr>
      <t>、趙朗</t>
    </r>
    <r>
      <rPr>
        <sz val="12"/>
        <color theme="1"/>
        <rFont val="Calibri"/>
        <family val="2"/>
      </rPr>
      <t>(</t>
    </r>
    <r>
      <rPr>
        <sz val="12"/>
        <color theme="1"/>
        <rFont val="新細明體"/>
        <family val="1"/>
        <charset val="136"/>
      </rPr>
      <t>右室</t>
    </r>
    <r>
      <rPr>
        <sz val="12"/>
        <color theme="1"/>
        <rFont val="Calibri"/>
        <family val="2"/>
      </rPr>
      <t>)</t>
    </r>
  </si>
  <si>
    <r>
      <t>1077-1165(89)(</t>
    </r>
    <r>
      <rPr>
        <sz val="12"/>
        <color theme="1"/>
        <rFont val="新細明體"/>
        <family val="1"/>
        <charset val="136"/>
      </rPr>
      <t>徐氏</t>
    </r>
    <r>
      <rPr>
        <sz val="12"/>
        <color theme="1"/>
        <rFont val="Calibri"/>
        <family val="2"/>
      </rPr>
      <t>)</t>
    </r>
    <r>
      <rPr>
        <sz val="12"/>
        <color theme="1"/>
        <rFont val="新細明體"/>
        <family val="1"/>
        <charset val="136"/>
      </rPr>
      <t>、不明</t>
    </r>
  </si>
  <si>
    <r>
      <rPr>
        <sz val="12"/>
        <color theme="1"/>
        <rFont val="新細明體"/>
        <family val="1"/>
        <charset val="136"/>
      </rPr>
      <t>灰磚方形墓誌「宋故開國夫人徐氏墓」</t>
    </r>
    <r>
      <rPr>
        <sz val="12"/>
        <color theme="1"/>
        <rFont val="Calibri"/>
        <family val="2"/>
      </rPr>
      <t>1(</t>
    </r>
    <r>
      <rPr>
        <sz val="12"/>
        <color theme="1"/>
        <rFont val="新細明體"/>
        <family val="1"/>
        <charset val="136"/>
      </rPr>
      <t>左室</t>
    </r>
    <r>
      <rPr>
        <sz val="12"/>
        <color theme="1"/>
        <rFont val="Calibri"/>
        <family val="2"/>
      </rPr>
      <t>)</t>
    </r>
  </si>
  <si>
    <r>
      <rPr>
        <sz val="12"/>
        <color theme="1"/>
        <rFont val="新細明體"/>
        <family val="1"/>
        <charset val="136"/>
      </rPr>
      <t>開國夫人</t>
    </r>
    <r>
      <rPr>
        <sz val="12"/>
        <color theme="1"/>
        <rFont val="Calibri"/>
        <family val="2"/>
      </rPr>
      <t>(</t>
    </r>
    <r>
      <rPr>
        <sz val="12"/>
        <color theme="1"/>
        <rFont val="新細明體"/>
        <family val="1"/>
        <charset val="136"/>
      </rPr>
      <t>徐氏</t>
    </r>
    <r>
      <rPr>
        <sz val="12"/>
        <color theme="1"/>
        <rFont val="Calibri"/>
        <family val="2"/>
      </rPr>
      <t>)</t>
    </r>
    <r>
      <rPr>
        <sz val="12"/>
        <color theme="1"/>
        <rFont val="新細明體"/>
        <family val="1"/>
        <charset val="136"/>
      </rPr>
      <t>、天水縣開國</t>
    </r>
    <r>
      <rPr>
        <sz val="12"/>
        <color theme="1"/>
        <rFont val="Calibri"/>
        <family val="2"/>
      </rPr>
      <t>(</t>
    </r>
    <r>
      <rPr>
        <sz val="12"/>
        <color theme="1"/>
        <rFont val="新細明體"/>
        <family val="1"/>
        <charset val="136"/>
      </rPr>
      <t>趙朗</t>
    </r>
    <r>
      <rPr>
        <sz val="12"/>
        <color theme="1"/>
        <rFont val="Calibri"/>
        <family val="2"/>
      </rPr>
      <t>)</t>
    </r>
  </si>
  <si>
    <r>
      <rPr>
        <sz val="12"/>
        <color theme="1"/>
        <rFont val="新細明體"/>
        <family val="1"/>
        <charset val="136"/>
      </rPr>
      <t>南京市博物館、江寧區博物館，〈南京江寧上坊宋墓〉，收入《南京文物考古新發現：南京歷史文化新探二》，南京：江蘇人民出版社，</t>
    </r>
    <r>
      <rPr>
        <sz val="12"/>
        <color theme="1"/>
        <rFont val="Calibri"/>
        <family val="2"/>
      </rPr>
      <t>2006</t>
    </r>
    <r>
      <rPr>
        <sz val="12"/>
        <color theme="1"/>
        <rFont val="新細明體"/>
        <family val="1"/>
        <charset val="136"/>
      </rPr>
      <t>，頁</t>
    </r>
    <r>
      <rPr>
        <sz val="12"/>
        <color theme="1"/>
        <rFont val="Calibri"/>
        <family val="2"/>
      </rPr>
      <t>122-130</t>
    </r>
    <r>
      <rPr>
        <sz val="12"/>
        <color theme="1"/>
        <rFont val="新細明體"/>
        <family val="1"/>
        <charset val="136"/>
      </rPr>
      <t>。</t>
    </r>
  </si>
  <si>
    <r>
      <rPr>
        <sz val="12"/>
        <color theme="1"/>
        <rFont val="新細明體"/>
        <family val="1"/>
        <charset val="136"/>
      </rPr>
      <t>浙江省麗水市蓮都區聯城街道官橋村</t>
    </r>
  </si>
  <si>
    <r>
      <rPr>
        <sz val="12"/>
        <color theme="1"/>
        <rFont val="新細明體"/>
        <family val="1"/>
        <charset val="136"/>
      </rPr>
      <t>葬於紹熙三年</t>
    </r>
  </si>
  <si>
    <r>
      <rPr>
        <sz val="12"/>
        <color theme="1"/>
        <rFont val="新細明體"/>
        <family val="1"/>
        <charset val="136"/>
      </rPr>
      <t>林風從</t>
    </r>
  </si>
  <si>
    <t>1133-1192(60)</t>
  </si>
  <si>
    <r>
      <rPr>
        <sz val="12"/>
        <color theme="1"/>
        <rFont val="新細明體"/>
        <family val="1"/>
        <charset val="136"/>
      </rPr>
      <t>石墓誌「宋故縣尉林公壙志」</t>
    </r>
    <r>
      <rPr>
        <sz val="12"/>
        <color theme="1"/>
        <rFont val="Calibri"/>
        <family val="2"/>
      </rPr>
      <t>1</t>
    </r>
  </si>
  <si>
    <r>
      <rPr>
        <sz val="12"/>
        <color theme="1"/>
        <rFont val="新細明體"/>
        <family val="1"/>
        <charset val="136"/>
      </rPr>
      <t>縣尉</t>
    </r>
  </si>
  <si>
    <r>
      <rPr>
        <sz val="12"/>
        <color theme="1"/>
        <rFont val="新細明體"/>
        <family val="1"/>
        <charset val="136"/>
      </rPr>
      <t>浙江省文物考古研究所，〈麗水市南宋紹熙三年</t>
    </r>
    <r>
      <rPr>
        <sz val="12"/>
        <color theme="1"/>
        <rFont val="Calibri"/>
        <family val="2"/>
      </rPr>
      <t>(1192</t>
    </r>
    <r>
      <rPr>
        <sz val="12"/>
        <color theme="1"/>
        <rFont val="新細明體"/>
        <family val="1"/>
        <charset val="136"/>
      </rPr>
      <t>年</t>
    </r>
    <r>
      <rPr>
        <sz val="12"/>
        <color theme="1"/>
        <rFont val="Calibri"/>
        <family val="2"/>
      </rPr>
      <t>)</t>
    </r>
    <r>
      <rPr>
        <sz val="12"/>
        <color theme="1"/>
        <rFont val="新細明體"/>
        <family val="1"/>
        <charset val="136"/>
      </rPr>
      <t>林風從墓〉，收入《浙江紀年墓與紀年瓷・麗水卷》，北京：文物出版社，</t>
    </r>
    <r>
      <rPr>
        <sz val="12"/>
        <color theme="1"/>
        <rFont val="Calibri"/>
        <family val="2"/>
      </rPr>
      <t>2019</t>
    </r>
    <r>
      <rPr>
        <sz val="12"/>
        <color theme="1"/>
        <rFont val="新細明體"/>
        <family val="1"/>
        <charset val="136"/>
      </rPr>
      <t>，頁</t>
    </r>
    <r>
      <rPr>
        <sz val="12"/>
        <color theme="1"/>
        <rFont val="Calibri"/>
        <family val="2"/>
      </rPr>
      <t>100-107</t>
    </r>
    <r>
      <rPr>
        <sz val="12"/>
        <color theme="1"/>
        <rFont val="新細明體"/>
        <family val="1"/>
        <charset val="136"/>
      </rPr>
      <t>。</t>
    </r>
    <r>
      <rPr>
        <sz val="12"/>
        <color theme="1"/>
        <rFont val="Calibri"/>
        <family val="2"/>
      </rPr>
      <t xml:space="preserve">; </t>
    </r>
    <r>
      <rPr>
        <sz val="12"/>
        <color theme="1"/>
        <rFont val="新細明體"/>
        <family val="1"/>
        <charset val="136"/>
      </rPr>
      <t>鄭嘉勵、梁曉華，《麗水宋元墓誌集錄》，杭州：浙江古籍出版社，</t>
    </r>
    <r>
      <rPr>
        <sz val="12"/>
        <color theme="1"/>
        <rFont val="Calibri"/>
        <family val="2"/>
      </rPr>
      <t>2013</t>
    </r>
    <r>
      <rPr>
        <sz val="12"/>
        <color theme="1"/>
        <rFont val="新細明體"/>
        <family val="1"/>
        <charset val="136"/>
      </rPr>
      <t>。</t>
    </r>
  </si>
  <si>
    <r>
      <rPr>
        <sz val="12"/>
        <color theme="1"/>
        <rFont val="新細明體"/>
        <family val="1"/>
        <charset val="136"/>
      </rPr>
      <t>浙江省麗水市松陽縣水南街道橫山村</t>
    </r>
  </si>
  <si>
    <r>
      <rPr>
        <sz val="12"/>
        <color theme="1"/>
        <rFont val="新細明體"/>
        <family val="1"/>
        <charset val="136"/>
      </rPr>
      <t>葬於慶元元年</t>
    </r>
  </si>
  <si>
    <r>
      <rPr>
        <sz val="12"/>
        <color theme="1"/>
        <rFont val="新細明體"/>
        <family val="1"/>
        <charset val="136"/>
      </rPr>
      <t>程大雅</t>
    </r>
  </si>
  <si>
    <t>1134-1195(62)</t>
  </si>
  <si>
    <r>
      <rPr>
        <sz val="12"/>
        <color theme="1"/>
        <rFont val="新細明體"/>
        <family val="1"/>
        <charset val="136"/>
      </rPr>
      <t>鄭嘉勵、梁曉華，《麗水宋元墓誌集錄》，杭州：浙江古籍出版社，</t>
    </r>
    <r>
      <rPr>
        <sz val="12"/>
        <color theme="1"/>
        <rFont val="Calibri"/>
        <family val="2"/>
      </rPr>
      <t>2013</t>
    </r>
    <r>
      <rPr>
        <sz val="12"/>
        <color theme="1"/>
        <rFont val="新細明體"/>
        <family val="1"/>
        <charset val="136"/>
      </rPr>
      <t>。</t>
    </r>
    <r>
      <rPr>
        <sz val="12"/>
        <color theme="1"/>
        <rFont val="Calibri"/>
        <family val="2"/>
      </rPr>
      <t xml:space="preserve">; </t>
    </r>
    <r>
      <rPr>
        <sz val="12"/>
        <color theme="1"/>
        <rFont val="新細明體"/>
        <family val="1"/>
        <charset val="136"/>
      </rPr>
      <t>浙江省文物考古研究所，〈松陽縣南宋慶元元年</t>
    </r>
    <r>
      <rPr>
        <sz val="12"/>
        <color theme="1"/>
        <rFont val="Calibri"/>
        <family val="2"/>
      </rPr>
      <t>(1195</t>
    </r>
    <r>
      <rPr>
        <sz val="12"/>
        <color theme="1"/>
        <rFont val="新細明體"/>
        <family val="1"/>
        <charset val="136"/>
      </rPr>
      <t>年</t>
    </r>
    <r>
      <rPr>
        <sz val="12"/>
        <color theme="1"/>
        <rFont val="Calibri"/>
        <family val="2"/>
      </rPr>
      <t>)</t>
    </r>
    <r>
      <rPr>
        <sz val="12"/>
        <color theme="1"/>
        <rFont val="新細明體"/>
        <family val="1"/>
        <charset val="136"/>
      </rPr>
      <t>程大雅墓〉，收入《浙江紀年墓與紀年瓷・麗水卷》，北京：文物出版社，</t>
    </r>
    <r>
      <rPr>
        <sz val="12"/>
        <color theme="1"/>
        <rFont val="Calibri"/>
        <family val="2"/>
      </rPr>
      <t>2019</t>
    </r>
    <r>
      <rPr>
        <sz val="12"/>
        <color theme="1"/>
        <rFont val="新細明體"/>
        <family val="1"/>
        <charset val="136"/>
      </rPr>
      <t>，頁</t>
    </r>
    <r>
      <rPr>
        <sz val="12"/>
        <color theme="1"/>
        <rFont val="Calibri"/>
        <family val="2"/>
      </rPr>
      <t>108-121</t>
    </r>
    <r>
      <rPr>
        <sz val="12"/>
        <color theme="1"/>
        <rFont val="新細明體"/>
        <family val="1"/>
        <charset val="136"/>
      </rPr>
      <t>。</t>
    </r>
  </si>
  <si>
    <r>
      <rPr>
        <sz val="12"/>
        <color theme="1"/>
        <rFont val="新細明體"/>
        <family val="1"/>
        <charset val="136"/>
      </rPr>
      <t>浙江省麗水市鳳凰山麗水地區衛生學校宿舍工地</t>
    </r>
  </si>
  <si>
    <r>
      <rPr>
        <sz val="12"/>
        <color theme="1"/>
        <rFont val="新細明體"/>
        <family val="1"/>
        <charset val="136"/>
      </rPr>
      <t>王騊、何道淨</t>
    </r>
  </si>
  <si>
    <r>
      <t>1177-1223(47)(</t>
    </r>
    <r>
      <rPr>
        <sz val="12"/>
        <color theme="1"/>
        <rFont val="新細明體"/>
        <family val="1"/>
        <charset val="136"/>
      </rPr>
      <t>王騊</t>
    </r>
    <r>
      <rPr>
        <sz val="12"/>
        <color theme="1"/>
        <rFont val="Calibri"/>
        <family val="2"/>
      </rPr>
      <t>)</t>
    </r>
    <r>
      <rPr>
        <sz val="12"/>
        <color theme="1"/>
        <rFont val="新細明體"/>
        <family val="1"/>
        <charset val="136"/>
      </rPr>
      <t>、</t>
    </r>
    <r>
      <rPr>
        <sz val="12"/>
        <color theme="1"/>
        <rFont val="Calibri"/>
        <family val="2"/>
      </rPr>
      <t>1178-1217(40)(</t>
    </r>
    <r>
      <rPr>
        <sz val="12"/>
        <color theme="1"/>
        <rFont val="新細明體"/>
        <family val="1"/>
        <charset val="136"/>
      </rPr>
      <t>何道淨</t>
    </r>
    <r>
      <rPr>
        <sz val="12"/>
        <color theme="1"/>
        <rFont val="Calibri"/>
        <family val="2"/>
      </rPr>
      <t>)</t>
    </r>
  </si>
  <si>
    <r>
      <rPr>
        <sz val="12"/>
        <color theme="1"/>
        <rFont val="新細明體"/>
        <family val="1"/>
        <charset val="136"/>
      </rPr>
      <t>石墓誌「宋故朝請大夫前知嘉定府崇禧司門王公壙誌」</t>
    </r>
    <r>
      <rPr>
        <sz val="12"/>
        <color theme="1"/>
        <rFont val="Calibri"/>
        <family val="2"/>
      </rPr>
      <t>1</t>
    </r>
    <r>
      <rPr>
        <sz val="12"/>
        <color theme="1"/>
        <rFont val="新細明體"/>
        <family val="1"/>
        <charset val="136"/>
      </rPr>
      <t>、石墓誌</t>
    </r>
    <r>
      <rPr>
        <sz val="12"/>
        <color theme="1"/>
        <rFont val="Calibri"/>
        <family val="2"/>
      </rPr>
      <t>(</t>
    </r>
    <r>
      <rPr>
        <sz val="12"/>
        <color theme="1"/>
        <rFont val="新細明體"/>
        <family val="1"/>
        <charset val="136"/>
      </rPr>
      <t>無題</t>
    </r>
    <r>
      <rPr>
        <sz val="12"/>
        <color theme="1"/>
        <rFont val="Calibri"/>
        <family val="2"/>
      </rPr>
      <t>)1</t>
    </r>
  </si>
  <si>
    <r>
      <rPr>
        <sz val="12"/>
        <color theme="1"/>
        <rFont val="新細明體"/>
        <family val="1"/>
        <charset val="136"/>
      </rPr>
      <t>朝請大夫前知嘉定府崇禧司門</t>
    </r>
    <r>
      <rPr>
        <sz val="12"/>
        <color theme="1"/>
        <rFont val="Calibri"/>
        <family val="2"/>
      </rPr>
      <t>(</t>
    </r>
    <r>
      <rPr>
        <sz val="12"/>
        <color theme="1"/>
        <rFont val="新細明體"/>
        <family val="1"/>
        <charset val="136"/>
      </rPr>
      <t>王騊</t>
    </r>
    <r>
      <rPr>
        <sz val="12"/>
        <color theme="1"/>
        <rFont val="Calibri"/>
        <family val="2"/>
      </rPr>
      <t>)</t>
    </r>
    <r>
      <rPr>
        <sz val="12"/>
        <color theme="1"/>
        <rFont val="新細明體"/>
        <family val="1"/>
        <charset val="136"/>
      </rPr>
      <t>、宜人</t>
    </r>
    <r>
      <rPr>
        <sz val="12"/>
        <color theme="1"/>
        <rFont val="Calibri"/>
        <family val="2"/>
      </rPr>
      <t>(</t>
    </r>
    <r>
      <rPr>
        <sz val="12"/>
        <color theme="1"/>
        <rFont val="新細明體"/>
        <family val="1"/>
        <charset val="136"/>
      </rPr>
      <t>何道淨</t>
    </r>
    <r>
      <rPr>
        <sz val="12"/>
        <color theme="1"/>
        <rFont val="Calibri"/>
        <family val="2"/>
      </rPr>
      <t>)</t>
    </r>
  </si>
  <si>
    <r>
      <rPr>
        <sz val="12"/>
        <color theme="1"/>
        <rFont val="新細明體"/>
        <family val="1"/>
        <charset val="136"/>
      </rPr>
      <t>鄭嘉勵、梁曉華，《麗水宋元墓誌集錄》，杭州：浙江古籍出版社，</t>
    </r>
    <r>
      <rPr>
        <sz val="12"/>
        <color theme="1"/>
        <rFont val="Calibri"/>
        <family val="2"/>
      </rPr>
      <t>2013</t>
    </r>
    <r>
      <rPr>
        <sz val="12"/>
        <color theme="1"/>
        <rFont val="新細明體"/>
        <family val="1"/>
        <charset val="136"/>
      </rPr>
      <t>。</t>
    </r>
    <r>
      <rPr>
        <sz val="12"/>
        <color theme="1"/>
        <rFont val="Calibri"/>
        <family val="2"/>
      </rPr>
      <t xml:space="preserve">; </t>
    </r>
    <r>
      <rPr>
        <sz val="12"/>
        <color theme="1"/>
        <rFont val="新細明體"/>
        <family val="1"/>
        <charset val="136"/>
      </rPr>
      <t>浙江省文物考古研究所，〈麗水市南宋嘉定十年</t>
    </r>
    <r>
      <rPr>
        <sz val="12"/>
        <color theme="1"/>
        <rFont val="Calibri"/>
        <family val="2"/>
      </rPr>
      <t>(1217</t>
    </r>
    <r>
      <rPr>
        <sz val="12"/>
        <color theme="1"/>
        <rFont val="新細明體"/>
        <family val="1"/>
        <charset val="136"/>
      </rPr>
      <t>年</t>
    </r>
    <r>
      <rPr>
        <sz val="12"/>
        <color theme="1"/>
        <rFont val="Calibri"/>
        <family val="2"/>
      </rPr>
      <t>)</t>
    </r>
    <r>
      <rPr>
        <sz val="12"/>
        <color theme="1"/>
        <rFont val="新細明體"/>
        <family val="1"/>
        <charset val="136"/>
      </rPr>
      <t>王騊及妻宜人何道淨墓〉，收入《浙江紀年墓與紀年瓷・麗水卷》，北京：文物出版社，</t>
    </r>
    <r>
      <rPr>
        <sz val="12"/>
        <color theme="1"/>
        <rFont val="Calibri"/>
        <family val="2"/>
      </rPr>
      <t>2019</t>
    </r>
    <r>
      <rPr>
        <sz val="12"/>
        <color theme="1"/>
        <rFont val="新細明體"/>
        <family val="1"/>
        <charset val="136"/>
      </rPr>
      <t>，頁</t>
    </r>
    <r>
      <rPr>
        <sz val="12"/>
        <color theme="1"/>
        <rFont val="Calibri"/>
        <family val="2"/>
      </rPr>
      <t>156-159</t>
    </r>
    <r>
      <rPr>
        <sz val="12"/>
        <color theme="1"/>
        <rFont val="新細明體"/>
        <family val="1"/>
        <charset val="136"/>
      </rPr>
      <t>。</t>
    </r>
  </si>
  <si>
    <r>
      <rPr>
        <sz val="12"/>
        <color theme="1"/>
        <rFont val="新細明體"/>
        <family val="1"/>
        <charset val="136"/>
      </rPr>
      <t>葬於淳祐元年十二月十七日</t>
    </r>
  </si>
  <si>
    <r>
      <rPr>
        <sz val="12"/>
        <color theme="1"/>
        <rFont val="新細明體"/>
        <family val="1"/>
        <charset val="136"/>
      </rPr>
      <t>周必進</t>
    </r>
  </si>
  <si>
    <t>1173-1241(69)</t>
  </si>
  <si>
    <r>
      <rPr>
        <sz val="12"/>
        <color theme="1"/>
        <rFont val="新細明體"/>
        <family val="1"/>
        <charset val="136"/>
      </rPr>
      <t>石墓誌「宋故訓武鈐轄周公壙誌」</t>
    </r>
    <r>
      <rPr>
        <sz val="12"/>
        <color theme="1"/>
        <rFont val="Calibri"/>
        <family val="2"/>
      </rPr>
      <t>1</t>
    </r>
  </si>
  <si>
    <r>
      <rPr>
        <sz val="12"/>
        <color theme="1"/>
        <rFont val="新細明體"/>
        <family val="1"/>
        <charset val="136"/>
      </rPr>
      <t>訓武鈐轄</t>
    </r>
  </si>
  <si>
    <r>
      <rPr>
        <sz val="12"/>
        <color theme="1"/>
        <rFont val="新細明體"/>
        <family val="1"/>
        <charset val="136"/>
      </rPr>
      <t>葬於淳祐四年</t>
    </r>
  </si>
  <si>
    <r>
      <rPr>
        <sz val="12"/>
        <color theme="1"/>
        <rFont val="新細明體"/>
        <family val="1"/>
        <charset val="136"/>
      </rPr>
      <t>鄭妙靜</t>
    </r>
    <r>
      <rPr>
        <sz val="12"/>
        <color theme="1"/>
        <rFont val="Calibri"/>
        <family val="2"/>
      </rPr>
      <t>(</t>
    </r>
    <r>
      <rPr>
        <sz val="12"/>
        <color theme="1"/>
        <rFont val="新細明體"/>
        <family val="1"/>
        <charset val="136"/>
      </rPr>
      <t>周君錫妻</t>
    </r>
    <r>
      <rPr>
        <sz val="12"/>
        <color theme="1"/>
        <rFont val="Calibri"/>
        <family val="2"/>
      </rPr>
      <t>)</t>
    </r>
  </si>
  <si>
    <t>1214-1244(31)</t>
  </si>
  <si>
    <r>
      <rPr>
        <sz val="12"/>
        <color theme="1"/>
        <rFont val="新細明體"/>
        <family val="1"/>
        <charset val="136"/>
      </rPr>
      <t>浙江省湖州市長興縣水口鄉金山村外崗自然村</t>
    </r>
  </si>
  <si>
    <r>
      <rPr>
        <sz val="12"/>
        <color theme="1"/>
        <rFont val="新細明體"/>
        <family val="1"/>
        <charset val="136"/>
      </rPr>
      <t>南宋後期</t>
    </r>
  </si>
  <si>
    <r>
      <rPr>
        <sz val="12"/>
        <color theme="1"/>
        <rFont val="新細明體"/>
        <family val="1"/>
        <charset val="136"/>
      </rPr>
      <t>皇甫鑑</t>
    </r>
  </si>
  <si>
    <r>
      <rPr>
        <sz val="12"/>
        <color theme="1"/>
        <rFont val="新細明體"/>
        <family val="1"/>
        <charset val="136"/>
      </rPr>
      <t>不明</t>
    </r>
    <r>
      <rPr>
        <sz val="12"/>
        <color theme="1"/>
        <rFont val="Calibri"/>
        <family val="2"/>
      </rPr>
      <t>(</t>
    </r>
    <r>
      <rPr>
        <sz val="12"/>
        <color theme="1"/>
        <rFont val="新細明體"/>
        <family val="1"/>
        <charset val="136"/>
      </rPr>
      <t>生於淳熙年間</t>
    </r>
    <r>
      <rPr>
        <sz val="12"/>
        <color theme="1"/>
        <rFont val="Calibri"/>
        <family val="2"/>
      </rPr>
      <t>)</t>
    </r>
  </si>
  <si>
    <r>
      <rPr>
        <sz val="12"/>
        <color theme="1"/>
        <rFont val="新細明體"/>
        <family val="1"/>
        <charset val="136"/>
      </rPr>
      <t>石墓誌「宋知郡朝請大夫皇甫公壙記」</t>
    </r>
    <r>
      <rPr>
        <sz val="12"/>
        <color theme="1"/>
        <rFont val="Calibri"/>
        <family val="2"/>
      </rPr>
      <t>1(</t>
    </r>
    <r>
      <rPr>
        <sz val="12"/>
        <color theme="1"/>
        <rFont val="新細明體"/>
        <family val="1"/>
        <charset val="136"/>
      </rPr>
      <t>文字多漫漶</t>
    </r>
    <r>
      <rPr>
        <sz val="12"/>
        <color theme="1"/>
        <rFont val="Calibri"/>
        <family val="2"/>
      </rPr>
      <t>)</t>
    </r>
  </si>
  <si>
    <r>
      <rPr>
        <sz val="12"/>
        <color theme="1"/>
        <rFont val="新細明體"/>
        <family val="1"/>
        <charset val="136"/>
      </rPr>
      <t>知郡朝請大夫</t>
    </r>
  </si>
  <si>
    <r>
      <rPr>
        <sz val="12"/>
        <color theme="1"/>
        <rFont val="新細明體"/>
        <family val="1"/>
        <charset val="136"/>
      </rPr>
      <t>長興縣博物館，〈長興縣水口金山村宋墓發掘簡報〉，《浙江省文物考古研究所學刊》，</t>
    </r>
    <r>
      <rPr>
        <sz val="12"/>
        <color theme="1"/>
        <rFont val="Calibri"/>
        <family val="2"/>
      </rPr>
      <t>12</t>
    </r>
    <r>
      <rPr>
        <sz val="12"/>
        <color theme="1"/>
        <rFont val="新細明體"/>
        <family val="1"/>
        <charset val="136"/>
      </rPr>
      <t>，</t>
    </r>
    <r>
      <rPr>
        <sz val="12"/>
        <color theme="1"/>
        <rFont val="Calibri"/>
        <family val="2"/>
      </rPr>
      <t>2022</t>
    </r>
    <r>
      <rPr>
        <sz val="12"/>
        <color theme="1"/>
        <rFont val="新細明體"/>
        <family val="1"/>
        <charset val="136"/>
      </rPr>
      <t>年，頁</t>
    </r>
    <r>
      <rPr>
        <sz val="12"/>
        <color theme="1"/>
        <rFont val="Calibri"/>
        <family val="2"/>
      </rPr>
      <t>180-187</t>
    </r>
    <r>
      <rPr>
        <sz val="12"/>
        <color theme="1"/>
        <rFont val="新細明體"/>
        <family val="1"/>
        <charset val="136"/>
      </rPr>
      <t>。</t>
    </r>
  </si>
  <si>
    <r>
      <rPr>
        <sz val="12"/>
        <color theme="1"/>
        <rFont val="新細明體"/>
        <family val="1"/>
        <charset val="136"/>
      </rPr>
      <t>浙江省蘭溪市游埠鎮西山下村</t>
    </r>
  </si>
  <si>
    <r>
      <rPr>
        <sz val="12"/>
        <color theme="1"/>
        <rFont val="新細明體"/>
        <family val="1"/>
        <charset val="136"/>
      </rPr>
      <t>遷葬於德祐改元三月丁酉</t>
    </r>
  </si>
  <si>
    <r>
      <rPr>
        <sz val="12"/>
        <color theme="1"/>
        <rFont val="新細明體"/>
        <family val="1"/>
        <charset val="136"/>
      </rPr>
      <t>陳妙清</t>
    </r>
  </si>
  <si>
    <t>1231-1273(43)</t>
  </si>
  <si>
    <r>
      <rPr>
        <sz val="12"/>
        <color theme="1"/>
        <rFont val="新細明體"/>
        <family val="1"/>
        <charset val="136"/>
      </rPr>
      <t>長方形紅砂岩墓誌「有宋孺人陳氏壙誌」</t>
    </r>
    <r>
      <rPr>
        <sz val="12"/>
        <color theme="1"/>
        <rFont val="Calibri"/>
        <family val="2"/>
      </rPr>
      <t>1</t>
    </r>
  </si>
  <si>
    <r>
      <rPr>
        <sz val="12"/>
        <color theme="1"/>
        <rFont val="新細明體"/>
        <family val="1"/>
        <charset val="136"/>
      </rPr>
      <t>孺人</t>
    </r>
    <r>
      <rPr>
        <sz val="12"/>
        <color theme="1"/>
        <rFont val="Calibri"/>
        <family val="2"/>
      </rPr>
      <t>(</t>
    </r>
    <r>
      <rPr>
        <sz val="12"/>
        <color theme="1"/>
        <rFont val="新細明體"/>
        <family val="1"/>
        <charset val="136"/>
      </rPr>
      <t>嘉興通判余某之妻</t>
    </r>
    <r>
      <rPr>
        <sz val="12"/>
        <color theme="1"/>
        <rFont val="Calibri"/>
        <family val="2"/>
      </rPr>
      <t>)</t>
    </r>
  </si>
  <si>
    <r>
      <rPr>
        <sz val="12"/>
        <color theme="1"/>
        <rFont val="新細明體"/>
        <family val="1"/>
        <charset val="136"/>
      </rPr>
      <t>畢旭明，〈蘭溪西山下村南宋孺人陳氏墓〉，《東方博物》，</t>
    </r>
    <r>
      <rPr>
        <sz val="12"/>
        <color theme="1"/>
        <rFont val="Calibri"/>
        <family val="2"/>
      </rPr>
      <t>2021</t>
    </r>
    <r>
      <rPr>
        <sz val="12"/>
        <color theme="1"/>
        <rFont val="新細明體"/>
        <family val="1"/>
        <charset val="136"/>
      </rPr>
      <t>年</t>
    </r>
    <r>
      <rPr>
        <sz val="12"/>
        <color theme="1"/>
        <rFont val="Calibri"/>
        <family val="2"/>
      </rPr>
      <t>3</t>
    </r>
    <r>
      <rPr>
        <sz val="12"/>
        <color theme="1"/>
        <rFont val="新細明體"/>
        <family val="1"/>
        <charset val="136"/>
      </rPr>
      <t>期，頁</t>
    </r>
    <r>
      <rPr>
        <sz val="12"/>
        <color theme="1"/>
        <rFont val="Calibri"/>
        <family val="2"/>
      </rPr>
      <t>55-59</t>
    </r>
    <r>
      <rPr>
        <sz val="12"/>
        <color theme="1"/>
        <rFont val="新細明體"/>
        <family val="1"/>
        <charset val="136"/>
      </rPr>
      <t>。</t>
    </r>
  </si>
  <si>
    <r>
      <rPr>
        <sz val="12"/>
        <color theme="1"/>
        <rFont val="新細明體"/>
        <family val="1"/>
        <charset val="136"/>
      </rPr>
      <t>浙江省武義縣環城西路壺山</t>
    </r>
  </si>
  <si>
    <r>
      <rPr>
        <sz val="12"/>
        <color theme="1"/>
        <rFont val="新細明體"/>
        <family val="1"/>
        <charset val="136"/>
      </rPr>
      <t>葬於南宋嘉定八年十月二十一日</t>
    </r>
  </si>
  <si>
    <r>
      <rPr>
        <sz val="12"/>
        <color theme="1"/>
        <rFont val="新細明體"/>
        <family val="1"/>
        <charset val="136"/>
      </rPr>
      <t>徐邦憲、陳氏</t>
    </r>
  </si>
  <si>
    <r>
      <t>1159-1214(56</t>
    </r>
    <r>
      <rPr>
        <sz val="12"/>
        <color theme="1"/>
        <rFont val="新細明體"/>
        <family val="1"/>
        <charset val="136"/>
      </rPr>
      <t>，徐邦憲</t>
    </r>
    <r>
      <rPr>
        <sz val="12"/>
        <color theme="1"/>
        <rFont val="Calibri"/>
        <family val="2"/>
      </rPr>
      <t>)</t>
    </r>
    <r>
      <rPr>
        <sz val="12"/>
        <color theme="1"/>
        <rFont val="新細明體"/>
        <family val="1"/>
        <charset val="136"/>
      </rPr>
      <t>、不明</t>
    </r>
    <r>
      <rPr>
        <sz val="12"/>
        <color theme="1"/>
        <rFont val="Calibri"/>
        <family val="2"/>
      </rPr>
      <t>(</t>
    </r>
    <r>
      <rPr>
        <sz val="12"/>
        <color theme="1"/>
        <rFont val="新細明體"/>
        <family val="1"/>
        <charset val="136"/>
      </rPr>
      <t>陳氏</t>
    </r>
    <r>
      <rPr>
        <sz val="12"/>
        <color theme="1"/>
        <rFont val="Calibri"/>
        <family val="2"/>
      </rPr>
      <t>)</t>
    </r>
  </si>
  <si>
    <r>
      <rPr>
        <sz val="12"/>
        <color theme="1"/>
        <rFont val="新細明體"/>
        <family val="1"/>
        <charset val="136"/>
      </rPr>
      <t>徐謂禮</t>
    </r>
    <r>
      <rPr>
        <sz val="12"/>
        <color theme="1"/>
        <rFont val="Calibri"/>
        <family val="2"/>
      </rPr>
      <t>(</t>
    </r>
    <r>
      <rPr>
        <sz val="12"/>
        <color theme="1"/>
        <rFont val="新細明體"/>
        <family val="1"/>
        <charset val="136"/>
      </rPr>
      <t>子，</t>
    </r>
    <r>
      <rPr>
        <sz val="12"/>
        <color theme="1"/>
        <rFont val="Calibri"/>
        <family val="2"/>
      </rPr>
      <t>T2539)</t>
    </r>
  </si>
  <si>
    <r>
      <rPr>
        <sz val="12"/>
        <color theme="1"/>
        <rFont val="新細明體"/>
        <family val="1"/>
        <charset val="136"/>
      </rPr>
      <t>橫長方形石墓誌</t>
    </r>
    <r>
      <rPr>
        <sz val="12"/>
        <color theme="1"/>
        <rFont val="Calibri"/>
        <family val="2"/>
      </rPr>
      <t>1(</t>
    </r>
    <r>
      <rPr>
        <sz val="12"/>
        <color theme="1"/>
        <rFont val="新細明體"/>
        <family val="1"/>
        <charset val="136"/>
      </rPr>
      <t>無題</t>
    </r>
    <r>
      <rPr>
        <sz val="12"/>
        <color theme="1"/>
        <rFont val="Calibri"/>
        <family val="2"/>
      </rPr>
      <t>)</t>
    </r>
  </si>
  <si>
    <r>
      <rPr>
        <sz val="12"/>
        <color theme="1"/>
        <rFont val="新細明體"/>
        <family val="1"/>
        <charset val="136"/>
      </rPr>
      <t>權工部侍郎兼知臨安府贈中大夫</t>
    </r>
  </si>
  <si>
    <r>
      <rPr>
        <sz val="12"/>
        <color theme="1"/>
        <rFont val="新細明體"/>
        <family val="1"/>
        <charset val="136"/>
      </rPr>
      <t>浙江省文物考古研究所、武義縣文物保護管理所，〈武義南宋徐邦憲墓的發掘〉，《東方博物》，</t>
    </r>
    <r>
      <rPr>
        <sz val="12"/>
        <color theme="1"/>
        <rFont val="Calibri"/>
        <family val="2"/>
      </rPr>
      <t>2020</t>
    </r>
    <r>
      <rPr>
        <sz val="12"/>
        <color theme="1"/>
        <rFont val="新細明體"/>
        <family val="1"/>
        <charset val="136"/>
      </rPr>
      <t>年</t>
    </r>
    <r>
      <rPr>
        <sz val="12"/>
        <color theme="1"/>
        <rFont val="Calibri"/>
        <family val="2"/>
      </rPr>
      <t>1</t>
    </r>
    <r>
      <rPr>
        <sz val="12"/>
        <color theme="1"/>
        <rFont val="新細明體"/>
        <family val="1"/>
        <charset val="136"/>
      </rPr>
      <t>期，頁</t>
    </r>
    <r>
      <rPr>
        <sz val="12"/>
        <color theme="1"/>
        <rFont val="Calibri"/>
        <family val="2"/>
      </rPr>
      <t>5-12</t>
    </r>
    <r>
      <rPr>
        <sz val="12"/>
        <color theme="1"/>
        <rFont val="新細明體"/>
        <family val="1"/>
        <charset val="136"/>
      </rPr>
      <t>。</t>
    </r>
  </si>
  <si>
    <r>
      <rPr>
        <sz val="12"/>
        <color theme="1"/>
        <rFont val="新細明體"/>
        <family val="1"/>
        <charset val="136"/>
      </rPr>
      <t>江蘇省蘇州市虎丘路新村</t>
    </r>
  </si>
  <si>
    <r>
      <rPr>
        <sz val="12"/>
        <color theme="1"/>
        <rFont val="新細明體"/>
        <family val="1"/>
        <charset val="136"/>
      </rPr>
      <t>葬於嘉定十五年三月十一日</t>
    </r>
    <r>
      <rPr>
        <sz val="12"/>
        <color theme="1"/>
        <rFont val="Calibri"/>
        <family val="2"/>
      </rPr>
      <t>(</t>
    </r>
    <r>
      <rPr>
        <sz val="12"/>
        <color theme="1"/>
        <rFont val="新細明體"/>
        <family val="1"/>
        <charset val="136"/>
      </rPr>
      <t>葛南壽</t>
    </r>
    <r>
      <rPr>
        <sz val="12"/>
        <color theme="1"/>
        <rFont val="Calibri"/>
        <family val="2"/>
      </rPr>
      <t>)</t>
    </r>
    <r>
      <rPr>
        <sz val="12"/>
        <color theme="1"/>
        <rFont val="新細明體"/>
        <family val="1"/>
        <charset val="136"/>
      </rPr>
      <t>、葬於淳祐九年三月二十五日</t>
    </r>
    <r>
      <rPr>
        <sz val="12"/>
        <color theme="1"/>
        <rFont val="Calibri"/>
        <family val="2"/>
      </rPr>
      <t>(</t>
    </r>
    <r>
      <rPr>
        <sz val="12"/>
        <color theme="1"/>
        <rFont val="新細明體"/>
        <family val="1"/>
        <charset val="136"/>
      </rPr>
      <t>陳妙真</t>
    </r>
    <r>
      <rPr>
        <sz val="12"/>
        <color theme="1"/>
        <rFont val="Calibri"/>
        <family val="2"/>
      </rPr>
      <t>)</t>
    </r>
  </si>
  <si>
    <r>
      <rPr>
        <sz val="12"/>
        <color theme="1"/>
        <rFont val="新細明體"/>
        <family val="1"/>
        <charset val="136"/>
      </rPr>
      <t>葛南壽、陳妙真</t>
    </r>
  </si>
  <si>
    <r>
      <t>1158-1220(63)</t>
    </r>
    <r>
      <rPr>
        <sz val="12"/>
        <color theme="1"/>
        <rFont val="新細明體"/>
        <family val="1"/>
        <charset val="136"/>
      </rPr>
      <t>、</t>
    </r>
    <r>
      <rPr>
        <sz val="12"/>
        <color theme="1"/>
        <rFont val="Calibri"/>
        <family val="2"/>
      </rPr>
      <t>1160-1246(87)</t>
    </r>
  </si>
  <si>
    <r>
      <rPr>
        <sz val="12"/>
        <color theme="1"/>
        <rFont val="新細明體"/>
        <family val="1"/>
        <charset val="136"/>
      </rPr>
      <t>葛應時</t>
    </r>
    <r>
      <rPr>
        <sz val="12"/>
        <color theme="1"/>
        <rFont val="Calibri"/>
        <family val="2"/>
      </rPr>
      <t>(</t>
    </r>
    <r>
      <rPr>
        <sz val="12"/>
        <color theme="1"/>
        <rFont val="新細明體"/>
        <family val="1"/>
        <charset val="136"/>
      </rPr>
      <t>子，</t>
    </r>
    <r>
      <rPr>
        <sz val="12"/>
        <color theme="1"/>
        <rFont val="Calibri"/>
        <family val="2"/>
      </rPr>
      <t>T7864)</t>
    </r>
  </si>
  <si>
    <r>
      <rPr>
        <sz val="12"/>
        <color theme="1"/>
        <rFont val="新細明體"/>
        <family val="1"/>
        <charset val="136"/>
      </rPr>
      <t>石墓誌</t>
    </r>
    <r>
      <rPr>
        <sz val="12"/>
        <color theme="1"/>
        <rFont val="Calibri"/>
        <family val="2"/>
      </rPr>
      <t>(</t>
    </r>
    <r>
      <rPr>
        <sz val="12"/>
        <color theme="1"/>
        <rFont val="新細明體"/>
        <family val="1"/>
        <charset val="136"/>
      </rPr>
      <t>無題</t>
    </r>
    <r>
      <rPr>
        <sz val="12"/>
        <color theme="1"/>
        <rFont val="Calibri"/>
        <family val="2"/>
      </rPr>
      <t>)2</t>
    </r>
  </si>
  <si>
    <r>
      <rPr>
        <sz val="12"/>
        <color theme="1"/>
        <rFont val="新細明體"/>
        <family val="1"/>
        <charset val="136"/>
      </rPr>
      <t>判院保義郎差監湖州長興酒稅</t>
    </r>
    <phoneticPr fontId="8" type="noConversion"/>
  </si>
  <si>
    <r>
      <rPr>
        <sz val="12"/>
        <color theme="1"/>
        <rFont val="新細明體"/>
        <family val="1"/>
        <charset val="136"/>
      </rPr>
      <t>何文竟、張鐵軍，〈蘇州市虎丘路新村土墩新發現南宋葛氏家族墓誌〉，收入《蘇州文博論叢》，</t>
    </r>
    <r>
      <rPr>
        <sz val="12"/>
        <color theme="1"/>
        <rFont val="Calibri"/>
        <family val="2"/>
      </rPr>
      <t>10</t>
    </r>
    <r>
      <rPr>
        <sz val="12"/>
        <color theme="1"/>
        <rFont val="新細明體"/>
        <family val="1"/>
        <charset val="136"/>
      </rPr>
      <t>期，北京：文物出版社，</t>
    </r>
    <r>
      <rPr>
        <sz val="12"/>
        <color theme="1"/>
        <rFont val="Calibri"/>
        <family val="2"/>
      </rPr>
      <t>2020</t>
    </r>
    <r>
      <rPr>
        <sz val="12"/>
        <color theme="1"/>
        <rFont val="新細明體"/>
        <family val="1"/>
        <charset val="136"/>
      </rPr>
      <t>，頁</t>
    </r>
    <r>
      <rPr>
        <sz val="12"/>
        <color theme="1"/>
        <rFont val="Calibri"/>
        <family val="2"/>
      </rPr>
      <t>88-94</t>
    </r>
    <r>
      <rPr>
        <sz val="12"/>
        <color theme="1"/>
        <rFont val="新細明體"/>
        <family val="1"/>
        <charset val="136"/>
      </rPr>
      <t>。</t>
    </r>
  </si>
  <si>
    <r>
      <rPr>
        <sz val="12"/>
        <color theme="1"/>
        <rFont val="新細明體"/>
        <family val="1"/>
        <charset val="136"/>
      </rPr>
      <t>江蘇省蘇州市虎丘路新村</t>
    </r>
    <r>
      <rPr>
        <sz val="12"/>
        <color theme="1"/>
        <rFont val="Calibri"/>
        <family val="2"/>
      </rPr>
      <t>M3</t>
    </r>
  </si>
  <si>
    <r>
      <rPr>
        <sz val="12"/>
        <color theme="1"/>
        <rFont val="新細明體"/>
        <family val="1"/>
        <charset val="136"/>
      </rPr>
      <t>葬於淳祐壬子中秋</t>
    </r>
  </si>
  <si>
    <r>
      <rPr>
        <sz val="12"/>
        <color theme="1"/>
        <rFont val="新細明體"/>
        <family val="1"/>
        <charset val="136"/>
      </rPr>
      <t>葛應時</t>
    </r>
  </si>
  <si>
    <t>1192-1252(61)</t>
  </si>
  <si>
    <r>
      <rPr>
        <sz val="12"/>
        <color theme="1"/>
        <rFont val="新細明體"/>
        <family val="1"/>
        <charset val="136"/>
      </rPr>
      <t>葛南壽、陳妙真</t>
    </r>
    <r>
      <rPr>
        <sz val="12"/>
        <color theme="1"/>
        <rFont val="Calibri"/>
        <family val="2"/>
      </rPr>
      <t>(</t>
    </r>
    <r>
      <rPr>
        <sz val="12"/>
        <color theme="1"/>
        <rFont val="新細明體"/>
        <family val="1"/>
        <charset val="136"/>
      </rPr>
      <t>父母，</t>
    </r>
    <r>
      <rPr>
        <sz val="12"/>
        <color theme="1"/>
        <rFont val="Calibri"/>
        <family val="2"/>
      </rPr>
      <t>T7863)</t>
    </r>
  </si>
  <si>
    <r>
      <rPr>
        <sz val="12"/>
        <color theme="1"/>
        <rFont val="新細明體"/>
        <family val="1"/>
        <charset val="136"/>
      </rPr>
      <t>文林郎監常州</t>
    </r>
    <r>
      <rPr>
        <sz val="12"/>
        <color theme="1"/>
        <rFont val="Calibri"/>
        <family val="2"/>
      </rPr>
      <t>......</t>
    </r>
  </si>
  <si>
    <r>
      <rPr>
        <sz val="12"/>
        <color theme="1"/>
        <rFont val="新細明體"/>
        <family val="1"/>
        <charset val="136"/>
      </rPr>
      <t>浙江省溫州市甌海區潘橋鎮學士前村</t>
    </r>
  </si>
  <si>
    <r>
      <rPr>
        <sz val="12"/>
        <color theme="1"/>
        <rFont val="新細明體"/>
        <family val="1"/>
        <charset val="136"/>
      </rPr>
      <t>葬於嘉熙元年七月二十三日</t>
    </r>
  </si>
  <si>
    <r>
      <rPr>
        <sz val="12"/>
        <color theme="1"/>
        <rFont val="新細明體"/>
        <family val="1"/>
        <charset val="136"/>
      </rPr>
      <t>趙希愚</t>
    </r>
    <r>
      <rPr>
        <sz val="12"/>
        <color theme="1"/>
        <rFont val="Calibri"/>
        <family val="2"/>
      </rPr>
      <t>(</t>
    </r>
    <r>
      <rPr>
        <sz val="12"/>
        <color theme="1"/>
        <rFont val="新細明體"/>
        <family val="1"/>
        <charset val="136"/>
      </rPr>
      <t>東室</t>
    </r>
    <r>
      <rPr>
        <sz val="12"/>
        <color theme="1"/>
        <rFont val="Calibri"/>
        <family val="2"/>
      </rPr>
      <t>)</t>
    </r>
    <r>
      <rPr>
        <sz val="12"/>
        <color theme="1"/>
        <rFont val="新細明體"/>
        <family val="1"/>
        <charset val="136"/>
      </rPr>
      <t>、陳氏</t>
    </r>
    <r>
      <rPr>
        <sz val="12"/>
        <color theme="1"/>
        <rFont val="Calibri"/>
        <family val="2"/>
      </rPr>
      <t>(</t>
    </r>
    <r>
      <rPr>
        <sz val="12"/>
        <color theme="1"/>
        <rFont val="新細明體"/>
        <family val="1"/>
        <charset val="136"/>
      </rPr>
      <t>西室</t>
    </r>
    <r>
      <rPr>
        <sz val="12"/>
        <color theme="1"/>
        <rFont val="Calibri"/>
        <family val="2"/>
      </rPr>
      <t>)</t>
    </r>
  </si>
  <si>
    <r>
      <t>1178-1236(59)(</t>
    </r>
    <r>
      <rPr>
        <sz val="12"/>
        <color theme="1"/>
        <rFont val="新細明體"/>
        <family val="1"/>
        <charset val="136"/>
      </rPr>
      <t>趙希愚</t>
    </r>
    <r>
      <rPr>
        <sz val="12"/>
        <color theme="1"/>
        <rFont val="Calibri"/>
        <family val="2"/>
      </rPr>
      <t>)</t>
    </r>
  </si>
  <si>
    <r>
      <rPr>
        <sz val="12"/>
        <color theme="1"/>
        <rFont val="新細明體"/>
        <family val="1"/>
        <charset val="136"/>
      </rPr>
      <t>青石墓誌</t>
    </r>
    <r>
      <rPr>
        <sz val="12"/>
        <color theme="1"/>
        <rFont val="Calibri"/>
        <family val="2"/>
      </rPr>
      <t>1(</t>
    </r>
    <r>
      <rPr>
        <sz val="12"/>
        <color theme="1"/>
        <rFont val="新細明體"/>
        <family val="1"/>
        <charset val="136"/>
      </rPr>
      <t>無題，東室封門前</t>
    </r>
    <r>
      <rPr>
        <sz val="12"/>
        <color theme="1"/>
        <rFont val="Calibri"/>
        <family val="2"/>
      </rPr>
      <t>)</t>
    </r>
  </si>
  <si>
    <r>
      <rPr>
        <sz val="12"/>
        <color theme="1"/>
        <rFont val="新細明體"/>
        <family val="1"/>
        <charset val="136"/>
      </rPr>
      <t>宗室文林郎藝祖皇帝九世孫</t>
    </r>
  </si>
  <si>
    <r>
      <rPr>
        <sz val="12"/>
        <color theme="1"/>
        <rFont val="新細明體"/>
        <family val="1"/>
        <charset val="136"/>
      </rPr>
      <t>溫州市文物考古研究所、甌海區博物館，〈浙江溫州南宋趙希愚夫婦合葬墓清理簡報〉，《南方文物》，</t>
    </r>
    <r>
      <rPr>
        <sz val="12"/>
        <color theme="1"/>
        <rFont val="Calibri"/>
        <family val="2"/>
      </rPr>
      <t>2023</t>
    </r>
    <r>
      <rPr>
        <sz val="12"/>
        <color theme="1"/>
        <rFont val="新細明體"/>
        <family val="1"/>
        <charset val="136"/>
      </rPr>
      <t>年</t>
    </r>
    <r>
      <rPr>
        <sz val="12"/>
        <color theme="1"/>
        <rFont val="Calibri"/>
        <family val="2"/>
      </rPr>
      <t>4</t>
    </r>
    <r>
      <rPr>
        <sz val="12"/>
        <color theme="1"/>
        <rFont val="新細明體"/>
        <family val="1"/>
        <charset val="136"/>
      </rPr>
      <t>期，頁</t>
    </r>
    <r>
      <rPr>
        <sz val="12"/>
        <color theme="1"/>
        <rFont val="Calibri"/>
        <family val="2"/>
      </rPr>
      <t>70-74</t>
    </r>
    <r>
      <rPr>
        <sz val="12"/>
        <color theme="1"/>
        <rFont val="新細明體"/>
        <family val="1"/>
        <charset val="136"/>
      </rPr>
      <t>。</t>
    </r>
  </si>
  <si>
    <t>Table 3. Tomb Owners’ Social Classes as Indicated in Epitaphs, with Northern and Southern Regions of the Liao and Northern Song Reported Separately</t>
    <phoneticPr fontId="4" type="noConversion"/>
  </si>
  <si>
    <t>Last update: 2/27/2025</t>
  </si>
  <si>
    <t xml:space="preserve">Liao </t>
    <phoneticPr fontId="4" type="noConversion"/>
  </si>
  <si>
    <t>Category</t>
    <phoneticPr fontId="4" type="noConversion"/>
  </si>
  <si>
    <t>Total</t>
    <phoneticPr fontId="4" type="noConversion"/>
  </si>
  <si>
    <t>Total (%)</t>
    <phoneticPr fontId="4" type="noConversion"/>
  </si>
  <si>
    <t>LN</t>
    <phoneticPr fontId="4" type="noConversion"/>
  </si>
  <si>
    <t>LN (%)</t>
    <phoneticPr fontId="4" type="noConversion"/>
  </si>
  <si>
    <t>LS</t>
    <phoneticPr fontId="4" type="noConversion"/>
  </si>
  <si>
    <t>LS (%)</t>
    <phoneticPr fontId="4" type="noConversion"/>
  </si>
  <si>
    <t>Sum</t>
  </si>
  <si>
    <t>Northern Song</t>
    <phoneticPr fontId="4" type="noConversion"/>
  </si>
  <si>
    <t>NN</t>
    <phoneticPr fontId="4" type="noConversion"/>
  </si>
  <si>
    <t>NN (%)</t>
    <phoneticPr fontId="4" type="noConversion"/>
  </si>
  <si>
    <t>NS</t>
    <phoneticPr fontId="4" type="noConversion"/>
  </si>
  <si>
    <t>NS (%)</t>
    <phoneticPr fontId="4" type="noConversion"/>
  </si>
  <si>
    <t>Artisan</t>
  </si>
  <si>
    <t>Religious Professional</t>
  </si>
  <si>
    <t>Jin</t>
  </si>
  <si>
    <t>Southern Song</t>
  </si>
  <si>
    <t>Note: 
1.	Unmentioned: Epitaphs do not mention the occupation of the deceased. 
2.	Unknown: The information provided is insufficient to determine the deceased’s occupations.</t>
    <phoneticPr fontId="4" type="noConversion"/>
  </si>
  <si>
    <r>
      <rPr>
        <sz val="12"/>
        <color theme="1"/>
        <rFont val="新細明體"/>
        <family val="1"/>
        <charset val="136"/>
      </rPr>
      <t>墓誌「有宋通判架閣朝請許公壙志」</t>
    </r>
    <r>
      <rPr>
        <sz val="12"/>
        <color theme="1"/>
        <rFont val="Calibri"/>
        <family val="2"/>
      </rPr>
      <t>1 (</t>
    </r>
    <r>
      <rPr>
        <sz val="12"/>
        <color theme="1"/>
        <rFont val="新細明體"/>
        <family val="1"/>
        <charset val="136"/>
      </rPr>
      <t>中</t>
    </r>
    <r>
      <rPr>
        <sz val="12"/>
        <color theme="1"/>
        <rFont val="Calibri"/>
        <family val="2"/>
      </rPr>
      <t>)</t>
    </r>
    <r>
      <rPr>
        <sz val="12"/>
        <color theme="1"/>
        <rFont val="新細明體"/>
        <family val="1"/>
        <charset val="136"/>
      </rPr>
      <t>、「宋孺人陳氏墓志銘」</t>
    </r>
    <r>
      <rPr>
        <sz val="12"/>
        <color theme="1"/>
        <rFont val="Calibri"/>
        <family val="2"/>
      </rPr>
      <t>1 (</t>
    </r>
    <r>
      <rPr>
        <sz val="12"/>
        <color theme="1"/>
        <rFont val="新細明體"/>
        <family val="1"/>
        <charset val="136"/>
      </rPr>
      <t>左</t>
    </r>
    <r>
      <rPr>
        <sz val="12"/>
        <color theme="1"/>
        <rFont val="Calibri"/>
        <family val="2"/>
      </rPr>
      <t>)</t>
    </r>
    <r>
      <rPr>
        <sz val="12"/>
        <color theme="1"/>
        <rFont val="新細明體"/>
        <family val="1"/>
        <charset val="136"/>
      </rPr>
      <t>、墓誌「故架閣許安人趙氏墓誌銘」</t>
    </r>
    <r>
      <rPr>
        <sz val="12"/>
        <color theme="1"/>
        <rFont val="Calibri"/>
        <family val="2"/>
      </rPr>
      <t>1 (</t>
    </r>
    <r>
      <rPr>
        <sz val="12"/>
        <color theme="1"/>
        <rFont val="新細明體"/>
        <family val="1"/>
        <charset val="136"/>
      </rPr>
      <t>右</t>
    </r>
    <r>
      <rPr>
        <sz val="12"/>
        <color theme="1"/>
        <rFont val="Calibri"/>
        <family val="2"/>
      </rPr>
      <t>)</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</si>
</sst>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5">
    <font>
      <sz val="12"/>
      <color theme="1"/>
      <name val="新細明體"/>
      <family val="2"/>
      <charset val="136"/>
      <scheme val="minor"/>
    </font>
    <font>
      <sz val="12"/>
      <color theme="1"/>
      <name val="新細明體"/>
      <family val="2"/>
      <charset val="136"/>
      <scheme val="minor"/>
    </font>
    <font>
      <sz val="12"/>
      <color theme="1"/>
      <name val="Calibri"/>
      <family val="2"/>
    </font>
    <font>
      <sz val="9"/>
      <name val="新細明體"/>
      <family val="2"/>
      <charset val="136"/>
      <scheme val="minor"/>
    </font>
    <font>
      <sz val="9"/>
      <name val="新細明體"/>
      <family val="3"/>
      <charset val="136"/>
      <scheme val="minor"/>
    </font>
    <font>
      <sz val="12"/>
      <color theme="1"/>
      <name val="新細明體"/>
      <family val="1"/>
      <charset val="136"/>
    </font>
    <font>
      <sz val="12"/>
      <color theme="1"/>
      <name val="新細明體"/>
      <family val="2"/>
      <scheme val="minor"/>
    </font>
    <font>
      <sz val="11"/>
      <color theme="1"/>
      <name val="Calibri"/>
      <family val="2"/>
    </font>
    <font>
      <sz val="9"/>
      <name val="Adobe Fan Heiti Std B"/>
      <family val="3"/>
      <charset val="136"/>
    </font>
    <font>
      <b/>
      <sz val="14"/>
      <color theme="1"/>
      <name val="Calibri"/>
      <family val="2"/>
    </font>
    <font>
      <sz val="12"/>
      <color theme="0"/>
      <name val="Calibri"/>
      <family val="2"/>
    </font>
    <font>
      <sz val="9"/>
      <color theme="1"/>
      <name val="Calibri"/>
      <family val="2"/>
    </font>
    <font>
      <sz val="9"/>
      <color theme="0"/>
      <name val="Calibri"/>
      <family val="2"/>
    </font>
    <font>
      <b/>
      <sz val="12"/>
      <color theme="0"/>
      <name val="Calibri"/>
      <family val="2"/>
    </font>
    <font>
      <sz val="12"/>
      <color theme="1"/>
      <name val="Calibri"/>
      <family val="1"/>
      <charset val="136"/>
    </font>
  </fonts>
  <fills count="2">
    <fill>
      <patternFill patternType="none"/>
    </fill>
    <fill>
      <patternFill patternType="gray125"/>
    </fill>
  </fills>
  <borders count="1">
    <border>
      <left/>
      <right/>
      <top/>
      <bottom/>
      <diagonal/>
    </border>
  </borders>
  <cellStyleXfs count="3">
    <xf numFmtId="0" fontId="0" fillId="0" borderId="0">
      <alignment vertical="center"/>
    </xf>
    <xf numFmtId="9" fontId="1" fillId="0" borderId="0" applyFont="0" applyFill="0" applyBorder="0" applyAlignment="0" applyProtection="0">
      <alignment vertical="center"/>
    </xf>
    <xf numFmtId="0" fontId="1" fillId="0" borderId="0">
      <alignment vertical="center"/>
    </xf>
  </cellStyleXfs>
  <cellXfs count="21">
    <xf numFmtId="0" fontId="0" fillId="0" borderId="0" xfId="0">
      <alignment vertical="center"/>
    </xf>
    <xf numFmtId="0" fontId="2" fillId="0" borderId="0" xfId="2" applyFont="1" applyAlignment="1"/>
    <xf numFmtId="0" fontId="2" fillId="0" borderId="0" xfId="0" applyFont="1" applyAlignment="1">
      <alignment horizontal="left"/>
    </xf>
    <xf numFmtId="0" fontId="2" fillId="0" borderId="0" xfId="2" applyFont="1" applyAlignment="1">
      <alignment shrinkToFit="1"/>
    </xf>
    <xf numFmtId="0" fontId="2" fillId="0" borderId="0" xfId="0" applyFont="1" applyAlignment="1">
      <alignment horizontal="right"/>
    </xf>
    <xf numFmtId="0" fontId="2" fillId="0" borderId="0" xfId="0" applyFont="1">
      <alignment vertical="center"/>
    </xf>
    <xf numFmtId="0" fontId="2" fillId="0" borderId="0" xfId="0" applyFont="1" applyAlignment="1">
      <alignment horizontal="left" shrinkToFit="1"/>
    </xf>
    <xf numFmtId="0" fontId="2" fillId="0" borderId="0" xfId="2" applyFont="1" applyAlignment="1">
      <alignment horizontal="left" shrinkToFit="1"/>
    </xf>
    <xf numFmtId="0" fontId="2" fillId="0" borderId="0" xfId="2" applyFont="1" applyAlignment="1">
      <alignment horizontal="right"/>
    </xf>
    <xf numFmtId="0" fontId="2" fillId="0" borderId="0" xfId="2" applyFont="1" applyAlignment="1">
      <alignment horizontal="left"/>
    </xf>
    <xf numFmtId="0" fontId="7" fillId="0" borderId="0" xfId="0" applyFont="1">
      <alignment vertical="center"/>
    </xf>
    <xf numFmtId="0" fontId="2" fillId="0" borderId="0" xfId="0" applyFont="1" applyAlignment="1"/>
    <xf numFmtId="0" fontId="2" fillId="0" borderId="0" xfId="2" applyFont="1">
      <alignment vertical="center"/>
    </xf>
    <xf numFmtId="0" fontId="9" fillId="0" borderId="0" xfId="0" applyFont="1" applyAlignment="1"/>
    <xf numFmtId="0" fontId="11" fillId="0" borderId="0" xfId="0" applyFont="1" applyAlignment="1"/>
    <xf numFmtId="0" fontId="12" fillId="0" borderId="0" xfId="0" applyFont="1" applyAlignment="1"/>
    <xf numFmtId="0" fontId="10" fillId="0" borderId="0" xfId="0" applyFont="1" applyAlignment="1"/>
    <xf numFmtId="0" fontId="13" fillId="0" borderId="0" xfId="0" applyFont="1" applyAlignment="1"/>
    <xf numFmtId="176" fontId="10" fillId="0" borderId="0" xfId="1" applyNumberFormat="1" applyFont="1" applyFill="1" applyBorder="1" applyAlignment="1"/>
    <xf numFmtId="0" fontId="10" fillId="0" borderId="0" xfId="2" applyFont="1">
      <alignment vertical="center"/>
    </xf>
    <xf numFmtId="0" fontId="14" fillId="0" borderId="0" xfId="2" applyFont="1" applyAlignment="1"/>
  </cellXfs>
  <cellStyles count="3">
    <cellStyle name="Normal 2" xfId="2" xr:uid="{73D7FDFC-7F28-F84F-AC3D-8F30EEF10E38}"/>
    <cellStyle name="一般" xfId="0" builtinId="0"/>
    <cellStyle name="百分比"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Liao</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zh-TW"/>
        </a:p>
      </c:txPr>
    </c:title>
    <c:autoTitleDeleted val="0"/>
    <c:plotArea>
      <c:layout>
        <c:manualLayout>
          <c:layoutTarget val="inner"/>
          <c:xMode val="edge"/>
          <c:yMode val="edge"/>
          <c:x val="0.26467687451763822"/>
          <c:y val="0.14466948671001958"/>
          <c:w val="0.58796591329638181"/>
          <c:h val="0.7984877062924407"/>
        </c:manualLayout>
      </c:layout>
      <c:pieChart>
        <c:varyColors val="1"/>
        <c:ser>
          <c:idx val="0"/>
          <c:order val="0"/>
          <c:dPt>
            <c:idx val="0"/>
            <c:bubble3D val="0"/>
            <c:spPr>
              <a:gradFill rotWithShape="1">
                <a:gsLst>
                  <a:gs pos="0">
                    <a:schemeClr val="accent1">
                      <a:shade val="53000"/>
                      <a:tint val="50000"/>
                      <a:satMod val="300000"/>
                    </a:schemeClr>
                  </a:gs>
                  <a:gs pos="35000">
                    <a:schemeClr val="accent1">
                      <a:shade val="53000"/>
                      <a:tint val="37000"/>
                      <a:satMod val="300000"/>
                    </a:schemeClr>
                  </a:gs>
                  <a:gs pos="100000">
                    <a:schemeClr val="accent1">
                      <a:shade val="53000"/>
                      <a:tint val="15000"/>
                      <a:satMod val="350000"/>
                    </a:schemeClr>
                  </a:gs>
                </a:gsLst>
                <a:lin ang="16200000" scaled="1"/>
              </a:gradFill>
              <a:ln w="9525" cap="flat" cmpd="sng" algn="ctr">
                <a:solidFill>
                  <a:schemeClr val="accent1">
                    <a:shade val="53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1-FE5E-7E4F-835E-9FC60C55A11B}"/>
              </c:ext>
            </c:extLst>
          </c:dPt>
          <c:dPt>
            <c:idx val="1"/>
            <c:bubble3D val="0"/>
            <c:spPr>
              <a:gradFill rotWithShape="1">
                <a:gsLst>
                  <a:gs pos="0">
                    <a:schemeClr val="accent1">
                      <a:shade val="76000"/>
                      <a:tint val="50000"/>
                      <a:satMod val="300000"/>
                    </a:schemeClr>
                  </a:gs>
                  <a:gs pos="35000">
                    <a:schemeClr val="accent1">
                      <a:shade val="76000"/>
                      <a:tint val="37000"/>
                      <a:satMod val="300000"/>
                    </a:schemeClr>
                  </a:gs>
                  <a:gs pos="100000">
                    <a:schemeClr val="accent1">
                      <a:shade val="76000"/>
                      <a:tint val="15000"/>
                      <a:satMod val="350000"/>
                    </a:schemeClr>
                  </a:gs>
                </a:gsLst>
                <a:lin ang="16200000" scaled="1"/>
              </a:gradFill>
              <a:ln w="9525" cap="flat" cmpd="sng" algn="ctr">
                <a:solidFill>
                  <a:schemeClr val="accent1">
                    <a:shade val="76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3-FE5E-7E4F-835E-9FC60C55A11B}"/>
              </c:ext>
            </c:extLst>
          </c:dPt>
          <c:dPt>
            <c:idx val="2"/>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5-FE5E-7E4F-835E-9FC60C55A11B}"/>
              </c:ext>
            </c:extLst>
          </c:dPt>
          <c:dPt>
            <c:idx val="3"/>
            <c:bubble3D val="0"/>
            <c:spPr>
              <a:gradFill rotWithShape="1">
                <a:gsLst>
                  <a:gs pos="0">
                    <a:schemeClr val="accent1">
                      <a:tint val="77000"/>
                      <a:tint val="50000"/>
                      <a:satMod val="300000"/>
                    </a:schemeClr>
                  </a:gs>
                  <a:gs pos="35000">
                    <a:schemeClr val="accent1">
                      <a:tint val="77000"/>
                      <a:tint val="37000"/>
                      <a:satMod val="300000"/>
                    </a:schemeClr>
                  </a:gs>
                  <a:gs pos="100000">
                    <a:schemeClr val="accent1">
                      <a:tint val="77000"/>
                      <a:tint val="15000"/>
                      <a:satMod val="350000"/>
                    </a:schemeClr>
                  </a:gs>
                </a:gsLst>
                <a:lin ang="16200000" scaled="1"/>
              </a:gradFill>
              <a:ln w="9525" cap="flat" cmpd="sng" algn="ctr">
                <a:solidFill>
                  <a:schemeClr val="accent1">
                    <a:tint val="77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7-FE5E-7E4F-835E-9FC60C55A11B}"/>
              </c:ext>
            </c:extLst>
          </c:dPt>
          <c:dPt>
            <c:idx val="4"/>
            <c:bubble3D val="0"/>
            <c:spPr>
              <a:gradFill rotWithShape="1">
                <a:gsLst>
                  <a:gs pos="0">
                    <a:schemeClr val="accent1">
                      <a:tint val="54000"/>
                      <a:tint val="50000"/>
                      <a:satMod val="300000"/>
                    </a:schemeClr>
                  </a:gs>
                  <a:gs pos="35000">
                    <a:schemeClr val="accent1">
                      <a:tint val="54000"/>
                      <a:tint val="37000"/>
                      <a:satMod val="300000"/>
                    </a:schemeClr>
                  </a:gs>
                  <a:gs pos="100000">
                    <a:schemeClr val="accent1">
                      <a:tint val="54000"/>
                      <a:tint val="15000"/>
                      <a:satMod val="350000"/>
                    </a:schemeClr>
                  </a:gs>
                </a:gsLst>
                <a:lin ang="16200000" scaled="1"/>
              </a:gradFill>
              <a:ln w="9525" cap="flat" cmpd="sng" algn="ctr">
                <a:solidFill>
                  <a:schemeClr val="accent1">
                    <a:tint val="54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9-FE5E-7E4F-835E-9FC60C55A11B}"/>
              </c:ext>
            </c:extLst>
          </c:dPt>
          <c:dPt>
            <c:idx val="5"/>
            <c:bubble3D val="0"/>
            <c:spPr>
              <a:gradFill rotWithShape="1">
                <a:gsLst>
                  <a:gs pos="0">
                    <a:schemeClr val="accent1">
                      <a:tint val="65000"/>
                      <a:tint val="50000"/>
                      <a:satMod val="300000"/>
                    </a:schemeClr>
                  </a:gs>
                  <a:gs pos="35000">
                    <a:schemeClr val="accent1">
                      <a:tint val="65000"/>
                      <a:tint val="37000"/>
                      <a:satMod val="300000"/>
                    </a:schemeClr>
                  </a:gs>
                  <a:gs pos="100000">
                    <a:schemeClr val="accent1">
                      <a:tint val="65000"/>
                      <a:tint val="15000"/>
                      <a:satMod val="350000"/>
                    </a:schemeClr>
                  </a:gs>
                </a:gsLst>
                <a:lin ang="16200000" scaled="1"/>
              </a:gradFill>
              <a:ln w="9525" cap="flat" cmpd="sng" algn="ctr">
                <a:solidFill>
                  <a:schemeClr val="accent1">
                    <a:tint val="65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B-FE5E-7E4F-835E-9FC60C55A11B}"/>
              </c:ext>
            </c:extLst>
          </c:dPt>
          <c:dPt>
            <c:idx val="6"/>
            <c:bubble3D val="0"/>
            <c:spPr>
              <a:gradFill rotWithShape="1">
                <a:gsLst>
                  <a:gs pos="0">
                    <a:schemeClr val="accent1">
                      <a:tint val="48000"/>
                      <a:tint val="50000"/>
                      <a:satMod val="300000"/>
                    </a:schemeClr>
                  </a:gs>
                  <a:gs pos="35000">
                    <a:schemeClr val="accent1">
                      <a:tint val="48000"/>
                      <a:tint val="37000"/>
                      <a:satMod val="300000"/>
                    </a:schemeClr>
                  </a:gs>
                  <a:gs pos="100000">
                    <a:schemeClr val="accent1">
                      <a:tint val="48000"/>
                      <a:tint val="15000"/>
                      <a:satMod val="350000"/>
                    </a:schemeClr>
                  </a:gs>
                </a:gsLst>
                <a:lin ang="16200000" scaled="1"/>
              </a:gradFill>
              <a:ln w="9525" cap="flat" cmpd="sng" algn="ctr">
                <a:solidFill>
                  <a:schemeClr val="accent1">
                    <a:tint val="48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D-FE5E-7E4F-835E-9FC60C55A11B}"/>
              </c:ext>
            </c:extLst>
          </c:dPt>
          <c:dLbls>
            <c:dLbl>
              <c:idx val="0"/>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65000"/>
                          <a:lumOff val="35000"/>
                        </a:schemeClr>
                      </a:solidFill>
                      <a:latin typeface="+mn-lt"/>
                      <a:ea typeface="+mn-ea"/>
                      <a:cs typeface="+mn-cs"/>
                    </a:defRPr>
                  </a:pPr>
                  <a:endParaRPr lang="zh-TW"/>
                </a:p>
              </c:txPr>
              <c:dLblPos val="bestFit"/>
              <c:showLegendKey val="0"/>
              <c:showVal val="0"/>
              <c:showCatName val="1"/>
              <c:showSerName val="0"/>
              <c:showPercent val="1"/>
              <c:showBubbleSize val="0"/>
              <c:extLst>
                <c:ext xmlns:c15="http://schemas.microsoft.com/office/drawing/2012/chart" uri="{CE6537A1-D6FC-4f65-9D91-7224C49458BB}">
                  <c15:layout>
                    <c:manualLayout>
                      <c:w val="0.32316807806665493"/>
                      <c:h val="0.23189328213769608"/>
                    </c:manualLayout>
                  </c15:layout>
                </c:ext>
                <c:ext xmlns:c16="http://schemas.microsoft.com/office/drawing/2014/chart" uri="{C3380CC4-5D6E-409C-BE32-E72D297353CC}">
                  <c16:uniqueId val="{00000001-FE5E-7E4F-835E-9FC60C55A11B}"/>
                </c:ext>
              </c:extLst>
            </c:dLbl>
            <c:dLbl>
              <c:idx val="2"/>
              <c:layout>
                <c:manualLayout>
                  <c:x val="-0.21240879293819354"/>
                  <c:y val="0.27559781862067406"/>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FE5E-7E4F-835E-9FC60C55A11B}"/>
                </c:ext>
              </c:extLst>
            </c:dLbl>
            <c:dLbl>
              <c:idx val="3"/>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65000"/>
                          <a:lumOff val="35000"/>
                        </a:schemeClr>
                      </a:solidFill>
                      <a:latin typeface="+mn-lt"/>
                      <a:ea typeface="+mn-ea"/>
                      <a:cs typeface="+mn-cs"/>
                    </a:defRPr>
                  </a:pPr>
                  <a:endParaRPr lang="zh-TW"/>
                </a:p>
              </c:txPr>
              <c:dLblPos val="bestFit"/>
              <c:showLegendKey val="0"/>
              <c:showVal val="0"/>
              <c:showCatName val="1"/>
              <c:showSerName val="0"/>
              <c:showPercent val="1"/>
              <c:showBubbleSize val="0"/>
              <c:extLst>
                <c:ext xmlns:c15="http://schemas.microsoft.com/office/drawing/2012/chart" uri="{CE6537A1-D6FC-4f65-9D91-7224C49458BB}">
                  <c15:layout>
                    <c:manualLayout>
                      <c:w val="0.23129614997399908"/>
                      <c:h val="0.20407652217463204"/>
                    </c:manualLayout>
                  </c15:layout>
                </c:ext>
                <c:ext xmlns:c16="http://schemas.microsoft.com/office/drawing/2014/chart" uri="{C3380CC4-5D6E-409C-BE32-E72D297353CC}">
                  <c16:uniqueId val="{00000007-FE5E-7E4F-835E-9FC60C55A11B}"/>
                </c:ext>
              </c:extLst>
            </c:dLbl>
            <c:dLbl>
              <c:idx val="4"/>
              <c:dLblPos val="bestFit"/>
              <c:showLegendKey val="0"/>
              <c:showVal val="0"/>
              <c:showCatName val="1"/>
              <c:showSerName val="0"/>
              <c:showPercent val="1"/>
              <c:showBubbleSize val="0"/>
              <c:extLst>
                <c:ext xmlns:c15="http://schemas.microsoft.com/office/drawing/2012/chart" uri="{CE6537A1-D6FC-4f65-9D91-7224C49458BB}">
                  <c15:layout>
                    <c:manualLayout>
                      <c:w val="0.25998457562413591"/>
                      <c:h val="0.19876567040373952"/>
                    </c:manualLayout>
                  </c15:layout>
                </c:ext>
                <c:ext xmlns:c16="http://schemas.microsoft.com/office/drawing/2014/chart" uri="{C3380CC4-5D6E-409C-BE32-E72D297353CC}">
                  <c16:uniqueId val="{00000009-FE5E-7E4F-835E-9FC60C55A11B}"/>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zh-TW"/>
              </a:p>
            </c:txPr>
            <c:dLblPos val="bestFit"/>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'Statistics and Tables'!$A$48:$A$53</c:f>
              <c:strCache>
                <c:ptCount val="6"/>
                <c:pt idx="0">
                  <c:v>Imperial Clan</c:v>
                </c:pt>
                <c:pt idx="1">
                  <c:v>Official</c:v>
                </c:pt>
                <c:pt idx="2">
                  <c:v>Farmer</c:v>
                </c:pt>
                <c:pt idx="3">
                  <c:v>Merchant</c:v>
                </c:pt>
                <c:pt idx="4">
                  <c:v>Unmentioned</c:v>
                </c:pt>
                <c:pt idx="5">
                  <c:v>Unknown</c:v>
                </c:pt>
              </c:strCache>
            </c:strRef>
          </c:cat>
          <c:val>
            <c:numRef>
              <c:f>'Statistics and Tables'!$B$48:$B$53</c:f>
              <c:numCache>
                <c:formatCode>General</c:formatCode>
                <c:ptCount val="6"/>
                <c:pt idx="0">
                  <c:v>49</c:v>
                </c:pt>
                <c:pt idx="1">
                  <c:v>76</c:v>
                </c:pt>
                <c:pt idx="2">
                  <c:v>1</c:v>
                </c:pt>
                <c:pt idx="3">
                  <c:v>1</c:v>
                </c:pt>
                <c:pt idx="4">
                  <c:v>5</c:v>
                </c:pt>
                <c:pt idx="5">
                  <c:v>1</c:v>
                </c:pt>
              </c:numCache>
            </c:numRef>
          </c:val>
          <c:extLst>
            <c:ext xmlns:c16="http://schemas.microsoft.com/office/drawing/2014/chart" uri="{C3380CC4-5D6E-409C-BE32-E72D297353CC}">
              <c16:uniqueId val="{0000000E-FE5E-7E4F-835E-9FC60C55A11B}"/>
            </c:ext>
          </c:extLst>
        </c:ser>
        <c:dLbls>
          <c:dLblPos val="inEnd"/>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zh-TW"/>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LS</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zh-TW"/>
        </a:p>
      </c:txPr>
    </c:title>
    <c:autoTitleDeleted val="0"/>
    <c:plotArea>
      <c:layout>
        <c:manualLayout>
          <c:layoutTarget val="inner"/>
          <c:xMode val="edge"/>
          <c:yMode val="edge"/>
          <c:x val="0.26467687451763822"/>
          <c:y val="0.14466948671001958"/>
          <c:w val="0.59413459340402919"/>
          <c:h val="0.77564499081889615"/>
        </c:manualLayout>
      </c:layout>
      <c:pieChart>
        <c:varyColors val="1"/>
        <c:ser>
          <c:idx val="0"/>
          <c:order val="0"/>
          <c:dPt>
            <c:idx val="0"/>
            <c:bubble3D val="0"/>
            <c:spPr>
              <a:gradFill rotWithShape="1">
                <a:gsLst>
                  <a:gs pos="0">
                    <a:schemeClr val="accent1">
                      <a:shade val="50000"/>
                      <a:tint val="50000"/>
                      <a:satMod val="300000"/>
                    </a:schemeClr>
                  </a:gs>
                  <a:gs pos="35000">
                    <a:schemeClr val="accent1">
                      <a:shade val="50000"/>
                      <a:tint val="37000"/>
                      <a:satMod val="300000"/>
                    </a:schemeClr>
                  </a:gs>
                  <a:gs pos="100000">
                    <a:schemeClr val="accent1">
                      <a:shade val="50000"/>
                      <a:tint val="15000"/>
                      <a:satMod val="350000"/>
                    </a:schemeClr>
                  </a:gs>
                </a:gsLst>
                <a:lin ang="16200000" scaled="1"/>
              </a:gradFill>
              <a:ln w="9525" cap="flat" cmpd="sng" algn="ctr">
                <a:solidFill>
                  <a:schemeClr val="accent1">
                    <a:shade val="50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1-A2FD-6440-9B79-4F486596C673}"/>
              </c:ext>
            </c:extLst>
          </c:dPt>
          <c:dPt>
            <c:idx val="1"/>
            <c:bubble3D val="0"/>
            <c:spPr>
              <a:gradFill rotWithShape="1">
                <a:gsLst>
                  <a:gs pos="0">
                    <a:schemeClr val="accent1">
                      <a:shade val="70000"/>
                      <a:tint val="50000"/>
                      <a:satMod val="300000"/>
                    </a:schemeClr>
                  </a:gs>
                  <a:gs pos="35000">
                    <a:schemeClr val="accent1">
                      <a:shade val="70000"/>
                      <a:tint val="37000"/>
                      <a:satMod val="300000"/>
                    </a:schemeClr>
                  </a:gs>
                  <a:gs pos="100000">
                    <a:schemeClr val="accent1">
                      <a:shade val="70000"/>
                      <a:tint val="15000"/>
                      <a:satMod val="350000"/>
                    </a:schemeClr>
                  </a:gs>
                </a:gsLst>
                <a:lin ang="16200000" scaled="1"/>
              </a:gradFill>
              <a:ln w="9525" cap="flat" cmpd="sng" algn="ctr">
                <a:solidFill>
                  <a:schemeClr val="accent1">
                    <a:shade val="70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3-A2FD-6440-9B79-4F486596C673}"/>
              </c:ext>
            </c:extLst>
          </c:dPt>
          <c:dPt>
            <c:idx val="2"/>
            <c:bubble3D val="0"/>
            <c:spPr>
              <a:gradFill rotWithShape="1">
                <a:gsLst>
                  <a:gs pos="0">
                    <a:schemeClr val="accent1">
                      <a:shade val="90000"/>
                      <a:tint val="50000"/>
                      <a:satMod val="300000"/>
                    </a:schemeClr>
                  </a:gs>
                  <a:gs pos="35000">
                    <a:schemeClr val="accent1">
                      <a:shade val="90000"/>
                      <a:tint val="37000"/>
                      <a:satMod val="300000"/>
                    </a:schemeClr>
                  </a:gs>
                  <a:gs pos="100000">
                    <a:schemeClr val="accent1">
                      <a:shade val="90000"/>
                      <a:tint val="15000"/>
                      <a:satMod val="350000"/>
                    </a:schemeClr>
                  </a:gs>
                </a:gsLst>
                <a:lin ang="16200000" scaled="1"/>
              </a:gradFill>
              <a:ln w="9525" cap="flat" cmpd="sng" algn="ctr">
                <a:solidFill>
                  <a:schemeClr val="accent1">
                    <a:shade val="90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5-A2FD-6440-9B79-4F486596C673}"/>
              </c:ext>
            </c:extLst>
          </c:dPt>
          <c:dPt>
            <c:idx val="3"/>
            <c:bubble3D val="0"/>
            <c:spPr>
              <a:gradFill rotWithShape="1">
                <a:gsLst>
                  <a:gs pos="0">
                    <a:schemeClr val="accent1">
                      <a:tint val="90000"/>
                      <a:tint val="50000"/>
                      <a:satMod val="300000"/>
                    </a:schemeClr>
                  </a:gs>
                  <a:gs pos="35000">
                    <a:schemeClr val="accent1">
                      <a:tint val="90000"/>
                      <a:tint val="37000"/>
                      <a:satMod val="300000"/>
                    </a:schemeClr>
                  </a:gs>
                  <a:gs pos="100000">
                    <a:schemeClr val="accent1">
                      <a:tint val="90000"/>
                      <a:tint val="15000"/>
                      <a:satMod val="350000"/>
                    </a:schemeClr>
                  </a:gs>
                </a:gsLst>
                <a:lin ang="16200000" scaled="1"/>
              </a:gradFill>
              <a:ln w="9525" cap="flat" cmpd="sng" algn="ctr">
                <a:solidFill>
                  <a:schemeClr val="accent1">
                    <a:tint val="90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7-A2FD-6440-9B79-4F486596C673}"/>
              </c:ext>
            </c:extLst>
          </c:dPt>
          <c:dPt>
            <c:idx val="4"/>
            <c:bubble3D val="0"/>
            <c:spPr>
              <a:gradFill rotWithShape="1">
                <a:gsLst>
                  <a:gs pos="0">
                    <a:schemeClr val="accent1">
                      <a:tint val="70000"/>
                      <a:tint val="50000"/>
                      <a:satMod val="300000"/>
                    </a:schemeClr>
                  </a:gs>
                  <a:gs pos="35000">
                    <a:schemeClr val="accent1">
                      <a:tint val="70000"/>
                      <a:tint val="37000"/>
                      <a:satMod val="300000"/>
                    </a:schemeClr>
                  </a:gs>
                  <a:gs pos="100000">
                    <a:schemeClr val="accent1">
                      <a:tint val="70000"/>
                      <a:tint val="15000"/>
                      <a:satMod val="350000"/>
                    </a:schemeClr>
                  </a:gs>
                </a:gsLst>
                <a:lin ang="16200000" scaled="1"/>
              </a:gradFill>
              <a:ln w="9525" cap="flat" cmpd="sng" algn="ctr">
                <a:solidFill>
                  <a:schemeClr val="accent1">
                    <a:tint val="70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9-A2FD-6440-9B79-4F486596C673}"/>
              </c:ext>
            </c:extLst>
          </c:dPt>
          <c:dPt>
            <c:idx val="5"/>
            <c:bubble3D val="0"/>
            <c:spPr>
              <a:gradFill rotWithShape="1">
                <a:gsLst>
                  <a:gs pos="0">
                    <a:schemeClr val="accent1">
                      <a:tint val="50000"/>
                      <a:tint val="50000"/>
                      <a:satMod val="300000"/>
                    </a:schemeClr>
                  </a:gs>
                  <a:gs pos="35000">
                    <a:schemeClr val="accent1">
                      <a:tint val="50000"/>
                      <a:tint val="37000"/>
                      <a:satMod val="300000"/>
                    </a:schemeClr>
                  </a:gs>
                  <a:gs pos="100000">
                    <a:schemeClr val="accent1">
                      <a:tint val="50000"/>
                      <a:tint val="15000"/>
                      <a:satMod val="350000"/>
                    </a:schemeClr>
                  </a:gs>
                </a:gsLst>
                <a:lin ang="16200000" scaled="1"/>
              </a:gradFill>
              <a:ln w="9525" cap="flat" cmpd="sng" algn="ctr">
                <a:solidFill>
                  <a:schemeClr val="accent1">
                    <a:tint val="50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B-A2FD-6440-9B79-4F486596C673}"/>
              </c:ext>
            </c:extLst>
          </c:dPt>
          <c:dPt>
            <c:idx val="6"/>
            <c:bubble3D val="0"/>
            <c:spPr>
              <a:gradFill rotWithShape="1">
                <a:gsLst>
                  <a:gs pos="0">
                    <a:schemeClr val="accent1">
                      <a:tint val="48000"/>
                      <a:tint val="50000"/>
                      <a:satMod val="300000"/>
                    </a:schemeClr>
                  </a:gs>
                  <a:gs pos="35000">
                    <a:schemeClr val="accent1">
                      <a:tint val="48000"/>
                      <a:tint val="37000"/>
                      <a:satMod val="300000"/>
                    </a:schemeClr>
                  </a:gs>
                  <a:gs pos="100000">
                    <a:schemeClr val="accent1">
                      <a:tint val="48000"/>
                      <a:tint val="15000"/>
                      <a:satMod val="350000"/>
                    </a:schemeClr>
                  </a:gs>
                </a:gsLst>
                <a:lin ang="16200000" scaled="1"/>
              </a:gradFill>
              <a:ln w="9525" cap="flat" cmpd="sng" algn="ctr">
                <a:solidFill>
                  <a:schemeClr val="accent1">
                    <a:tint val="48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D-A2FD-6440-9B79-4F486596C673}"/>
              </c:ext>
            </c:extLst>
          </c:dPt>
          <c:dLbls>
            <c:dLbl>
              <c:idx val="0"/>
              <c:layout>
                <c:manualLayout>
                  <c:x val="3.442627172427682E-2"/>
                  <c:y val="3.1690545780416308E-2"/>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29907676377018677"/>
                      <c:h val="0.26041361532602963"/>
                    </c:manualLayout>
                  </c15:layout>
                </c:ext>
                <c:ext xmlns:c16="http://schemas.microsoft.com/office/drawing/2014/chart" uri="{C3380CC4-5D6E-409C-BE32-E72D297353CC}">
                  <c16:uniqueId val="{00000001-A2FD-6440-9B79-4F486596C673}"/>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zh-TW"/>
              </a:p>
            </c:txPr>
            <c:dLblPos val="bestFit"/>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'Statistics and Tables'!$A$48:$A$53</c:f>
              <c:strCache>
                <c:ptCount val="6"/>
                <c:pt idx="0">
                  <c:v>Imperial Clan</c:v>
                </c:pt>
                <c:pt idx="1">
                  <c:v>Official</c:v>
                </c:pt>
                <c:pt idx="2">
                  <c:v>Farmer</c:v>
                </c:pt>
                <c:pt idx="3">
                  <c:v>Merchant</c:v>
                </c:pt>
                <c:pt idx="4">
                  <c:v>Unmentioned</c:v>
                </c:pt>
                <c:pt idx="5">
                  <c:v>Unknown</c:v>
                </c:pt>
              </c:strCache>
            </c:strRef>
          </c:cat>
          <c:val>
            <c:numRef>
              <c:f>'Statistics and Tables'!$F$48:$F$53</c:f>
              <c:numCache>
                <c:formatCode>General</c:formatCode>
                <c:ptCount val="6"/>
                <c:pt idx="0">
                  <c:v>3</c:v>
                </c:pt>
                <c:pt idx="1">
                  <c:v>23</c:v>
                </c:pt>
                <c:pt idx="2">
                  <c:v>1</c:v>
                </c:pt>
                <c:pt idx="3">
                  <c:v>1</c:v>
                </c:pt>
                <c:pt idx="4">
                  <c:v>4</c:v>
                </c:pt>
                <c:pt idx="5">
                  <c:v>1</c:v>
                </c:pt>
              </c:numCache>
            </c:numRef>
          </c:val>
          <c:extLst>
            <c:ext xmlns:c16="http://schemas.microsoft.com/office/drawing/2014/chart" uri="{C3380CC4-5D6E-409C-BE32-E72D297353CC}">
              <c16:uniqueId val="{0000000E-A2FD-6440-9B79-4F486596C673}"/>
            </c:ext>
          </c:extLst>
        </c:ser>
        <c:dLbls>
          <c:dLblPos val="inEnd"/>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zh-TW"/>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LN</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zh-TW"/>
        </a:p>
      </c:txPr>
    </c:title>
    <c:autoTitleDeleted val="0"/>
    <c:plotArea>
      <c:layout>
        <c:manualLayout>
          <c:layoutTarget val="inner"/>
          <c:xMode val="edge"/>
          <c:yMode val="edge"/>
          <c:x val="0.26467687451763822"/>
          <c:y val="0.14466948671001958"/>
          <c:w val="0.58292260393116635"/>
          <c:h val="0.79813836346544953"/>
        </c:manualLayout>
      </c:layout>
      <c:pieChart>
        <c:varyColors val="1"/>
        <c:ser>
          <c:idx val="0"/>
          <c:order val="0"/>
          <c:dPt>
            <c:idx val="0"/>
            <c:bubble3D val="0"/>
            <c:spPr>
              <a:gradFill rotWithShape="1">
                <a:gsLst>
                  <a:gs pos="0">
                    <a:schemeClr val="accent1">
                      <a:shade val="50000"/>
                      <a:tint val="50000"/>
                      <a:satMod val="300000"/>
                    </a:schemeClr>
                  </a:gs>
                  <a:gs pos="35000">
                    <a:schemeClr val="accent1">
                      <a:shade val="50000"/>
                      <a:tint val="37000"/>
                      <a:satMod val="300000"/>
                    </a:schemeClr>
                  </a:gs>
                  <a:gs pos="100000">
                    <a:schemeClr val="accent1">
                      <a:shade val="50000"/>
                      <a:tint val="15000"/>
                      <a:satMod val="350000"/>
                    </a:schemeClr>
                  </a:gs>
                </a:gsLst>
                <a:lin ang="16200000" scaled="1"/>
              </a:gradFill>
              <a:ln w="9525" cap="flat" cmpd="sng" algn="ctr">
                <a:solidFill>
                  <a:schemeClr val="accent1">
                    <a:shade val="50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1-1F5C-2A49-9BC5-5946D70AA905}"/>
              </c:ext>
            </c:extLst>
          </c:dPt>
          <c:dPt>
            <c:idx val="1"/>
            <c:bubble3D val="0"/>
            <c:spPr>
              <a:gradFill rotWithShape="1">
                <a:gsLst>
                  <a:gs pos="0">
                    <a:schemeClr val="accent1">
                      <a:shade val="70000"/>
                      <a:tint val="50000"/>
                      <a:satMod val="300000"/>
                    </a:schemeClr>
                  </a:gs>
                  <a:gs pos="35000">
                    <a:schemeClr val="accent1">
                      <a:shade val="70000"/>
                      <a:tint val="37000"/>
                      <a:satMod val="300000"/>
                    </a:schemeClr>
                  </a:gs>
                  <a:gs pos="100000">
                    <a:schemeClr val="accent1">
                      <a:shade val="70000"/>
                      <a:tint val="15000"/>
                      <a:satMod val="350000"/>
                    </a:schemeClr>
                  </a:gs>
                </a:gsLst>
                <a:lin ang="16200000" scaled="1"/>
              </a:gradFill>
              <a:ln w="9525" cap="flat" cmpd="sng" algn="ctr">
                <a:solidFill>
                  <a:schemeClr val="accent1">
                    <a:shade val="70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3-1F5C-2A49-9BC5-5946D70AA905}"/>
              </c:ext>
            </c:extLst>
          </c:dPt>
          <c:dPt>
            <c:idx val="2"/>
            <c:bubble3D val="0"/>
            <c:spPr>
              <a:gradFill rotWithShape="1">
                <a:gsLst>
                  <a:gs pos="0">
                    <a:schemeClr val="accent1">
                      <a:shade val="90000"/>
                      <a:tint val="50000"/>
                      <a:satMod val="300000"/>
                    </a:schemeClr>
                  </a:gs>
                  <a:gs pos="35000">
                    <a:schemeClr val="accent1">
                      <a:shade val="90000"/>
                      <a:tint val="37000"/>
                      <a:satMod val="300000"/>
                    </a:schemeClr>
                  </a:gs>
                  <a:gs pos="100000">
                    <a:schemeClr val="accent1">
                      <a:shade val="90000"/>
                      <a:tint val="15000"/>
                      <a:satMod val="350000"/>
                    </a:schemeClr>
                  </a:gs>
                </a:gsLst>
                <a:lin ang="16200000" scaled="1"/>
              </a:gradFill>
              <a:ln w="9525" cap="flat" cmpd="sng" algn="ctr">
                <a:solidFill>
                  <a:schemeClr val="accent1">
                    <a:shade val="90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5-1F5C-2A49-9BC5-5946D70AA905}"/>
              </c:ext>
            </c:extLst>
          </c:dPt>
          <c:dPt>
            <c:idx val="3"/>
            <c:bubble3D val="0"/>
            <c:spPr>
              <a:gradFill rotWithShape="1">
                <a:gsLst>
                  <a:gs pos="0">
                    <a:schemeClr val="accent1">
                      <a:tint val="90000"/>
                      <a:tint val="50000"/>
                      <a:satMod val="300000"/>
                    </a:schemeClr>
                  </a:gs>
                  <a:gs pos="35000">
                    <a:schemeClr val="accent1">
                      <a:tint val="90000"/>
                      <a:tint val="37000"/>
                      <a:satMod val="300000"/>
                    </a:schemeClr>
                  </a:gs>
                  <a:gs pos="100000">
                    <a:schemeClr val="accent1">
                      <a:tint val="90000"/>
                      <a:tint val="15000"/>
                      <a:satMod val="350000"/>
                    </a:schemeClr>
                  </a:gs>
                </a:gsLst>
                <a:lin ang="16200000" scaled="1"/>
              </a:gradFill>
              <a:ln w="9525" cap="flat" cmpd="sng" algn="ctr">
                <a:solidFill>
                  <a:schemeClr val="accent1">
                    <a:tint val="90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7-1F5C-2A49-9BC5-5946D70AA905}"/>
              </c:ext>
            </c:extLst>
          </c:dPt>
          <c:dPt>
            <c:idx val="4"/>
            <c:bubble3D val="0"/>
            <c:spPr>
              <a:gradFill rotWithShape="1">
                <a:gsLst>
                  <a:gs pos="0">
                    <a:schemeClr val="accent1">
                      <a:tint val="70000"/>
                      <a:tint val="50000"/>
                      <a:satMod val="300000"/>
                    </a:schemeClr>
                  </a:gs>
                  <a:gs pos="35000">
                    <a:schemeClr val="accent1">
                      <a:tint val="70000"/>
                      <a:tint val="37000"/>
                      <a:satMod val="300000"/>
                    </a:schemeClr>
                  </a:gs>
                  <a:gs pos="100000">
                    <a:schemeClr val="accent1">
                      <a:tint val="70000"/>
                      <a:tint val="15000"/>
                      <a:satMod val="350000"/>
                    </a:schemeClr>
                  </a:gs>
                </a:gsLst>
                <a:lin ang="16200000" scaled="1"/>
              </a:gradFill>
              <a:ln w="9525" cap="flat" cmpd="sng" algn="ctr">
                <a:solidFill>
                  <a:schemeClr val="accent1">
                    <a:tint val="70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9-1F5C-2A49-9BC5-5946D70AA905}"/>
              </c:ext>
            </c:extLst>
          </c:dPt>
          <c:dPt>
            <c:idx val="5"/>
            <c:bubble3D val="0"/>
            <c:spPr>
              <a:gradFill rotWithShape="1">
                <a:gsLst>
                  <a:gs pos="0">
                    <a:schemeClr val="accent1">
                      <a:tint val="50000"/>
                      <a:tint val="50000"/>
                      <a:satMod val="300000"/>
                    </a:schemeClr>
                  </a:gs>
                  <a:gs pos="35000">
                    <a:schemeClr val="accent1">
                      <a:tint val="50000"/>
                      <a:tint val="37000"/>
                      <a:satMod val="300000"/>
                    </a:schemeClr>
                  </a:gs>
                  <a:gs pos="100000">
                    <a:schemeClr val="accent1">
                      <a:tint val="50000"/>
                      <a:tint val="15000"/>
                      <a:satMod val="350000"/>
                    </a:schemeClr>
                  </a:gs>
                </a:gsLst>
                <a:lin ang="16200000" scaled="1"/>
              </a:gradFill>
              <a:ln w="9525" cap="flat" cmpd="sng" algn="ctr">
                <a:solidFill>
                  <a:schemeClr val="accent1">
                    <a:tint val="50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B-1F5C-2A49-9BC5-5946D70AA905}"/>
              </c:ext>
            </c:extLst>
          </c:dPt>
          <c:dPt>
            <c:idx val="6"/>
            <c:bubble3D val="0"/>
            <c:spPr>
              <a:gradFill rotWithShape="1">
                <a:gsLst>
                  <a:gs pos="0">
                    <a:schemeClr val="accent1">
                      <a:tint val="48000"/>
                      <a:tint val="50000"/>
                      <a:satMod val="300000"/>
                    </a:schemeClr>
                  </a:gs>
                  <a:gs pos="35000">
                    <a:schemeClr val="accent1">
                      <a:tint val="48000"/>
                      <a:tint val="37000"/>
                      <a:satMod val="300000"/>
                    </a:schemeClr>
                  </a:gs>
                  <a:gs pos="100000">
                    <a:schemeClr val="accent1">
                      <a:tint val="48000"/>
                      <a:tint val="15000"/>
                      <a:satMod val="350000"/>
                    </a:schemeClr>
                  </a:gs>
                </a:gsLst>
                <a:lin ang="16200000" scaled="1"/>
              </a:gradFill>
              <a:ln w="9525" cap="flat" cmpd="sng" algn="ctr">
                <a:solidFill>
                  <a:schemeClr val="accent1">
                    <a:tint val="48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D-1F5C-2A49-9BC5-5946D70AA905}"/>
              </c:ext>
            </c:extLst>
          </c:dPt>
          <c:dLbls>
            <c:dLbl>
              <c:idx val="0"/>
              <c:layout>
                <c:manualLayout>
                  <c:x val="-0.21945676658094473"/>
                  <c:y val="6.1394167030115243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65000"/>
                          <a:lumOff val="35000"/>
                        </a:schemeClr>
                      </a:solidFill>
                      <a:latin typeface="+mn-lt"/>
                      <a:ea typeface="+mn-ea"/>
                      <a:cs typeface="+mn-cs"/>
                    </a:defRPr>
                  </a:pPr>
                  <a:endParaRPr lang="zh-TW"/>
                </a:p>
              </c:txPr>
              <c:dLblPos val="bestFit"/>
              <c:showLegendKey val="0"/>
              <c:showVal val="0"/>
              <c:showCatName val="1"/>
              <c:showSerName val="0"/>
              <c:showPercent val="1"/>
              <c:showBubbleSize val="0"/>
              <c:extLst>
                <c:ext xmlns:c15="http://schemas.microsoft.com/office/drawing/2012/chart" uri="{CE6537A1-D6FC-4f65-9D91-7224C49458BB}">
                  <c15:layout>
                    <c:manualLayout>
                      <c:w val="0.32508315423438999"/>
                      <c:h val="0.21494457138021492"/>
                    </c:manualLayout>
                  </c15:layout>
                </c:ext>
                <c:ext xmlns:c16="http://schemas.microsoft.com/office/drawing/2014/chart" uri="{C3380CC4-5D6E-409C-BE32-E72D297353CC}">
                  <c16:uniqueId val="{00000001-1F5C-2A49-9BC5-5946D70AA905}"/>
                </c:ext>
              </c:extLst>
            </c:dLbl>
            <c:dLbl>
              <c:idx val="3"/>
              <c:layout>
                <c:manualLayout>
                  <c:x val="-0.27737484552918007"/>
                  <c:y val="0.1446742307366831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1F5C-2A49-9BC5-5946D70AA905}"/>
                </c:ext>
              </c:extLst>
            </c:dLbl>
            <c:dLbl>
              <c:idx val="4"/>
              <c:layout>
                <c:manualLayout>
                  <c:x val="0.32431621024697888"/>
                  <c:y val="3.995764467965533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1F5C-2A49-9BC5-5946D70AA905}"/>
                </c:ext>
              </c:extLst>
            </c:dLbl>
            <c:dLbl>
              <c:idx val="5"/>
              <c:layout>
                <c:manualLayout>
                  <c:x val="0.33467601017294918"/>
                  <c:y val="0.26179146514256946"/>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1F5C-2A49-9BC5-5946D70AA905}"/>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zh-TW"/>
              </a:p>
            </c:txPr>
            <c:dLblPos val="bestFit"/>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'Statistics and Tables'!$A$48:$A$53</c:f>
              <c:strCache>
                <c:ptCount val="6"/>
                <c:pt idx="0">
                  <c:v>Imperial Clan</c:v>
                </c:pt>
                <c:pt idx="1">
                  <c:v>Official</c:v>
                </c:pt>
                <c:pt idx="2">
                  <c:v>Farmer</c:v>
                </c:pt>
                <c:pt idx="3">
                  <c:v>Merchant</c:v>
                </c:pt>
                <c:pt idx="4">
                  <c:v>Unmentioned</c:v>
                </c:pt>
                <c:pt idx="5">
                  <c:v>Unknown</c:v>
                </c:pt>
              </c:strCache>
            </c:strRef>
          </c:cat>
          <c:val>
            <c:numRef>
              <c:f>'Statistics and Tables'!$D$48:$D$53</c:f>
              <c:numCache>
                <c:formatCode>General</c:formatCode>
                <c:ptCount val="6"/>
                <c:pt idx="0">
                  <c:v>46</c:v>
                </c:pt>
                <c:pt idx="1">
                  <c:v>53</c:v>
                </c:pt>
                <c:pt idx="2">
                  <c:v>0</c:v>
                </c:pt>
                <c:pt idx="3">
                  <c:v>0</c:v>
                </c:pt>
                <c:pt idx="4">
                  <c:v>1</c:v>
                </c:pt>
                <c:pt idx="5">
                  <c:v>0</c:v>
                </c:pt>
              </c:numCache>
            </c:numRef>
          </c:val>
          <c:extLst>
            <c:ext xmlns:c16="http://schemas.microsoft.com/office/drawing/2014/chart" uri="{C3380CC4-5D6E-409C-BE32-E72D297353CC}">
              <c16:uniqueId val="{0000000E-1F5C-2A49-9BC5-5946D70AA905}"/>
            </c:ext>
          </c:extLst>
        </c:ser>
        <c:dLbls>
          <c:dLblPos val="inEnd"/>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zh-TW"/>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N. Song</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zh-TW"/>
        </a:p>
      </c:txPr>
    </c:title>
    <c:autoTitleDeleted val="0"/>
    <c:plotArea>
      <c:layout>
        <c:manualLayout>
          <c:layoutTarget val="inner"/>
          <c:xMode val="edge"/>
          <c:yMode val="edge"/>
          <c:x val="0.28406357840878166"/>
          <c:y val="0.1761060186334826"/>
          <c:w val="0.57894646298942287"/>
          <c:h val="0.64395660336486382"/>
        </c:manualLayout>
      </c:layout>
      <c:pieChart>
        <c:varyColors val="1"/>
        <c:ser>
          <c:idx val="0"/>
          <c:order val="0"/>
          <c:dPt>
            <c:idx val="0"/>
            <c:bubble3D val="0"/>
            <c:spPr>
              <a:gradFill rotWithShape="1">
                <a:gsLst>
                  <a:gs pos="0">
                    <a:schemeClr val="accent1">
                      <a:shade val="53000"/>
                      <a:tint val="50000"/>
                      <a:satMod val="300000"/>
                    </a:schemeClr>
                  </a:gs>
                  <a:gs pos="35000">
                    <a:schemeClr val="accent1">
                      <a:shade val="53000"/>
                      <a:tint val="37000"/>
                      <a:satMod val="300000"/>
                    </a:schemeClr>
                  </a:gs>
                  <a:gs pos="100000">
                    <a:schemeClr val="accent1">
                      <a:shade val="53000"/>
                      <a:tint val="15000"/>
                      <a:satMod val="350000"/>
                    </a:schemeClr>
                  </a:gs>
                </a:gsLst>
                <a:lin ang="16200000" scaled="1"/>
              </a:gradFill>
              <a:ln w="9525" cap="flat" cmpd="sng" algn="ctr">
                <a:solidFill>
                  <a:schemeClr val="accent1">
                    <a:shade val="53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1-74D3-C346-A873-D8E1A0781B4D}"/>
              </c:ext>
            </c:extLst>
          </c:dPt>
          <c:dPt>
            <c:idx val="1"/>
            <c:bubble3D val="0"/>
            <c:spPr>
              <a:gradFill rotWithShape="1">
                <a:gsLst>
                  <a:gs pos="0">
                    <a:schemeClr val="accent1">
                      <a:shade val="76000"/>
                      <a:tint val="50000"/>
                      <a:satMod val="300000"/>
                    </a:schemeClr>
                  </a:gs>
                  <a:gs pos="35000">
                    <a:schemeClr val="accent1">
                      <a:shade val="76000"/>
                      <a:tint val="37000"/>
                      <a:satMod val="300000"/>
                    </a:schemeClr>
                  </a:gs>
                  <a:gs pos="100000">
                    <a:schemeClr val="accent1">
                      <a:shade val="76000"/>
                      <a:tint val="15000"/>
                      <a:satMod val="350000"/>
                    </a:schemeClr>
                  </a:gs>
                </a:gsLst>
                <a:lin ang="16200000" scaled="1"/>
              </a:gradFill>
              <a:ln w="9525" cap="flat" cmpd="sng" algn="ctr">
                <a:solidFill>
                  <a:schemeClr val="accent1">
                    <a:shade val="76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3-74D3-C346-A873-D8E1A0781B4D}"/>
              </c:ext>
            </c:extLst>
          </c:dPt>
          <c:dPt>
            <c:idx val="2"/>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5-74D3-C346-A873-D8E1A0781B4D}"/>
              </c:ext>
            </c:extLst>
          </c:dPt>
          <c:dPt>
            <c:idx val="3"/>
            <c:bubble3D val="0"/>
            <c:spPr>
              <a:gradFill rotWithShape="1">
                <a:gsLst>
                  <a:gs pos="0">
                    <a:schemeClr val="accent1">
                      <a:tint val="77000"/>
                      <a:tint val="50000"/>
                      <a:satMod val="300000"/>
                    </a:schemeClr>
                  </a:gs>
                  <a:gs pos="35000">
                    <a:schemeClr val="accent1">
                      <a:tint val="77000"/>
                      <a:tint val="37000"/>
                      <a:satMod val="300000"/>
                    </a:schemeClr>
                  </a:gs>
                  <a:gs pos="100000">
                    <a:schemeClr val="accent1">
                      <a:tint val="77000"/>
                      <a:tint val="15000"/>
                      <a:satMod val="350000"/>
                    </a:schemeClr>
                  </a:gs>
                </a:gsLst>
                <a:lin ang="16200000" scaled="1"/>
              </a:gradFill>
              <a:ln w="9525" cap="flat" cmpd="sng" algn="ctr">
                <a:solidFill>
                  <a:schemeClr val="accent1">
                    <a:tint val="77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7-74D3-C346-A873-D8E1A0781B4D}"/>
              </c:ext>
            </c:extLst>
          </c:dPt>
          <c:dPt>
            <c:idx val="4"/>
            <c:bubble3D val="0"/>
            <c:spPr>
              <a:gradFill rotWithShape="1">
                <a:gsLst>
                  <a:gs pos="0">
                    <a:schemeClr val="accent1">
                      <a:tint val="54000"/>
                      <a:tint val="50000"/>
                      <a:satMod val="300000"/>
                    </a:schemeClr>
                  </a:gs>
                  <a:gs pos="35000">
                    <a:schemeClr val="accent1">
                      <a:tint val="54000"/>
                      <a:tint val="37000"/>
                      <a:satMod val="300000"/>
                    </a:schemeClr>
                  </a:gs>
                  <a:gs pos="100000">
                    <a:schemeClr val="accent1">
                      <a:tint val="54000"/>
                      <a:tint val="15000"/>
                      <a:satMod val="350000"/>
                    </a:schemeClr>
                  </a:gs>
                </a:gsLst>
                <a:lin ang="16200000" scaled="1"/>
              </a:gradFill>
              <a:ln w="9525" cap="flat" cmpd="sng" algn="ctr">
                <a:solidFill>
                  <a:schemeClr val="accent1">
                    <a:tint val="54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9-74D3-C346-A873-D8E1A0781B4D}"/>
              </c:ext>
            </c:extLst>
          </c:dPt>
          <c:dPt>
            <c:idx val="5"/>
            <c:bubble3D val="0"/>
            <c:spPr>
              <a:gradFill rotWithShape="1">
                <a:gsLst>
                  <a:gs pos="0">
                    <a:schemeClr val="accent1">
                      <a:tint val="65000"/>
                      <a:tint val="50000"/>
                      <a:satMod val="300000"/>
                    </a:schemeClr>
                  </a:gs>
                  <a:gs pos="35000">
                    <a:schemeClr val="accent1">
                      <a:tint val="65000"/>
                      <a:tint val="37000"/>
                      <a:satMod val="300000"/>
                    </a:schemeClr>
                  </a:gs>
                  <a:gs pos="100000">
                    <a:schemeClr val="accent1">
                      <a:tint val="65000"/>
                      <a:tint val="15000"/>
                      <a:satMod val="350000"/>
                    </a:schemeClr>
                  </a:gs>
                </a:gsLst>
                <a:lin ang="16200000" scaled="1"/>
              </a:gradFill>
              <a:ln w="9525" cap="flat" cmpd="sng" algn="ctr">
                <a:solidFill>
                  <a:schemeClr val="accent1">
                    <a:tint val="65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B-74D3-C346-A873-D8E1A0781B4D}"/>
              </c:ext>
            </c:extLst>
          </c:dPt>
          <c:dPt>
            <c:idx val="6"/>
            <c:bubble3D val="0"/>
            <c:spPr>
              <a:gradFill rotWithShape="1">
                <a:gsLst>
                  <a:gs pos="0">
                    <a:schemeClr val="accent1">
                      <a:tint val="48000"/>
                      <a:tint val="50000"/>
                      <a:satMod val="300000"/>
                    </a:schemeClr>
                  </a:gs>
                  <a:gs pos="35000">
                    <a:schemeClr val="accent1">
                      <a:tint val="48000"/>
                      <a:tint val="37000"/>
                      <a:satMod val="300000"/>
                    </a:schemeClr>
                  </a:gs>
                  <a:gs pos="100000">
                    <a:schemeClr val="accent1">
                      <a:tint val="48000"/>
                      <a:tint val="15000"/>
                      <a:satMod val="350000"/>
                    </a:schemeClr>
                  </a:gs>
                </a:gsLst>
                <a:lin ang="16200000" scaled="1"/>
              </a:gradFill>
              <a:ln w="9525" cap="flat" cmpd="sng" algn="ctr">
                <a:solidFill>
                  <a:schemeClr val="accent1">
                    <a:tint val="48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D-74D3-C346-A873-D8E1A0781B4D}"/>
              </c:ext>
            </c:extLst>
          </c:dPt>
          <c:dPt>
            <c:idx val="7"/>
            <c:bubble3D val="0"/>
            <c:spPr>
              <a:gradFill rotWithShape="1">
                <a:gsLst>
                  <a:gs pos="0">
                    <a:schemeClr val="accent1">
                      <a:tint val="58000"/>
                      <a:tint val="50000"/>
                      <a:satMod val="300000"/>
                    </a:schemeClr>
                  </a:gs>
                  <a:gs pos="35000">
                    <a:schemeClr val="accent1">
                      <a:tint val="58000"/>
                      <a:tint val="37000"/>
                      <a:satMod val="300000"/>
                    </a:schemeClr>
                  </a:gs>
                  <a:gs pos="100000">
                    <a:schemeClr val="accent1">
                      <a:tint val="58000"/>
                      <a:tint val="15000"/>
                      <a:satMod val="350000"/>
                    </a:schemeClr>
                  </a:gs>
                </a:gsLst>
                <a:lin ang="16200000" scaled="1"/>
              </a:gradFill>
              <a:ln w="9525" cap="flat" cmpd="sng" algn="ctr">
                <a:solidFill>
                  <a:schemeClr val="accent1">
                    <a:tint val="58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F-74D3-C346-A873-D8E1A0781B4D}"/>
              </c:ext>
            </c:extLst>
          </c:dPt>
          <c:dPt>
            <c:idx val="8"/>
            <c:bubble3D val="0"/>
            <c:spPr>
              <a:gradFill rotWithShape="1">
                <a:gsLst>
                  <a:gs pos="0">
                    <a:schemeClr val="accent1">
                      <a:tint val="44000"/>
                      <a:tint val="50000"/>
                      <a:satMod val="300000"/>
                    </a:schemeClr>
                  </a:gs>
                  <a:gs pos="35000">
                    <a:schemeClr val="accent1">
                      <a:tint val="44000"/>
                      <a:tint val="37000"/>
                      <a:satMod val="300000"/>
                    </a:schemeClr>
                  </a:gs>
                  <a:gs pos="100000">
                    <a:schemeClr val="accent1">
                      <a:tint val="44000"/>
                      <a:tint val="15000"/>
                      <a:satMod val="350000"/>
                    </a:schemeClr>
                  </a:gs>
                </a:gsLst>
                <a:lin ang="16200000" scaled="1"/>
              </a:gradFill>
              <a:ln w="9525" cap="flat" cmpd="sng" algn="ctr">
                <a:solidFill>
                  <a:schemeClr val="accent1">
                    <a:tint val="44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11-74D3-C346-A873-D8E1A0781B4D}"/>
              </c:ext>
            </c:extLst>
          </c:dPt>
          <c:dLbls>
            <c:dLbl>
              <c:idx val="6"/>
              <c:layout>
                <c:manualLayout>
                  <c:x val="7.0078863863913377E-2"/>
                  <c:y val="-4.0066470863896357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65000"/>
                          <a:lumOff val="35000"/>
                        </a:schemeClr>
                      </a:solidFill>
                      <a:latin typeface="+mn-lt"/>
                      <a:ea typeface="+mn-ea"/>
                      <a:cs typeface="+mn-cs"/>
                    </a:defRPr>
                  </a:pPr>
                  <a:endParaRPr lang="zh-TW"/>
                </a:p>
              </c:txPr>
              <c:dLblPos val="bestFit"/>
              <c:showLegendKey val="0"/>
              <c:showVal val="0"/>
              <c:showCatName val="1"/>
              <c:showSerName val="0"/>
              <c:showPercent val="1"/>
              <c:showBubbleSize val="0"/>
              <c:extLst>
                <c:ext xmlns:c15="http://schemas.microsoft.com/office/drawing/2012/chart" uri="{CE6537A1-D6FC-4f65-9D91-7224C49458BB}">
                  <c15:layout>
                    <c:manualLayout>
                      <c:w val="0.38409197285659474"/>
                      <c:h val="0.1389714058776807"/>
                    </c:manualLayout>
                  </c15:layout>
                </c:ext>
                <c:ext xmlns:c16="http://schemas.microsoft.com/office/drawing/2014/chart" uri="{C3380CC4-5D6E-409C-BE32-E72D297353CC}">
                  <c16:uniqueId val="{0000000D-74D3-C346-A873-D8E1A0781B4D}"/>
                </c:ext>
              </c:extLst>
            </c:dLbl>
            <c:dLbl>
              <c:idx val="7"/>
              <c:layout>
                <c:manualLayout>
                  <c:x val="-8.2445529147740435E-3"/>
                  <c:y val="-2.172936674128096E-2"/>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31947642544749422"/>
                      <c:h val="0.16506606975232868"/>
                    </c:manualLayout>
                  </c15:layout>
                </c:ext>
                <c:ext xmlns:c16="http://schemas.microsoft.com/office/drawing/2014/chart" uri="{C3380CC4-5D6E-409C-BE32-E72D297353CC}">
                  <c16:uniqueId val="{0000000F-74D3-C346-A873-D8E1A0781B4D}"/>
                </c:ext>
              </c:extLst>
            </c:dLbl>
            <c:dLbl>
              <c:idx val="8"/>
              <c:layout>
                <c:manualLayout>
                  <c:x val="-0.12248311214405178"/>
                  <c:y val="-4.757486866203117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74D3-C346-A873-D8E1A0781B4D}"/>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zh-TW"/>
              </a:p>
            </c:txPr>
            <c:dLblPos val="bestFit"/>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'Statistics and Tables'!$A$58:$A$66</c:f>
              <c:strCache>
                <c:ptCount val="9"/>
                <c:pt idx="0">
                  <c:v>Imperial Clan</c:v>
                </c:pt>
                <c:pt idx="1">
                  <c:v>Official</c:v>
                </c:pt>
                <c:pt idx="2">
                  <c:v>Shi</c:v>
                </c:pt>
                <c:pt idx="3">
                  <c:v>Farmer</c:v>
                </c:pt>
                <c:pt idx="4">
                  <c:v>Artisan</c:v>
                </c:pt>
                <c:pt idx="5">
                  <c:v>Merchant</c:v>
                </c:pt>
                <c:pt idx="6">
                  <c:v>Religious Professional</c:v>
                </c:pt>
                <c:pt idx="7">
                  <c:v>Unmentioned</c:v>
                </c:pt>
                <c:pt idx="8">
                  <c:v>Unknown</c:v>
                </c:pt>
              </c:strCache>
            </c:strRef>
          </c:cat>
          <c:val>
            <c:numRef>
              <c:f>'Statistics and Tables'!$B$58:$B$66</c:f>
              <c:numCache>
                <c:formatCode>General</c:formatCode>
                <c:ptCount val="9"/>
                <c:pt idx="0">
                  <c:v>3</c:v>
                </c:pt>
                <c:pt idx="1">
                  <c:v>147</c:v>
                </c:pt>
                <c:pt idx="2">
                  <c:v>25</c:v>
                </c:pt>
                <c:pt idx="3">
                  <c:v>5</c:v>
                </c:pt>
                <c:pt idx="4">
                  <c:v>1</c:v>
                </c:pt>
                <c:pt idx="5">
                  <c:v>9</c:v>
                </c:pt>
                <c:pt idx="6">
                  <c:v>1</c:v>
                </c:pt>
                <c:pt idx="7">
                  <c:v>24</c:v>
                </c:pt>
                <c:pt idx="8">
                  <c:v>19</c:v>
                </c:pt>
              </c:numCache>
            </c:numRef>
          </c:val>
          <c:extLst>
            <c:ext xmlns:c16="http://schemas.microsoft.com/office/drawing/2014/chart" uri="{C3380CC4-5D6E-409C-BE32-E72D297353CC}">
              <c16:uniqueId val="{00000012-74D3-C346-A873-D8E1A0781B4D}"/>
            </c:ext>
          </c:extLst>
        </c:ser>
        <c:dLbls>
          <c:dLblPos val="inEnd"/>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zh-TW"/>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NN</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zh-TW"/>
        </a:p>
      </c:txPr>
    </c:title>
    <c:autoTitleDeleted val="0"/>
    <c:plotArea>
      <c:layout>
        <c:manualLayout>
          <c:layoutTarget val="inner"/>
          <c:xMode val="edge"/>
          <c:yMode val="edge"/>
          <c:x val="0.29881619626851597"/>
          <c:y val="0.17610597219783961"/>
          <c:w val="0.57991989098888885"/>
          <c:h val="0.64371699983818631"/>
        </c:manualLayout>
      </c:layout>
      <c:pieChart>
        <c:varyColors val="1"/>
        <c:ser>
          <c:idx val="0"/>
          <c:order val="0"/>
          <c:dPt>
            <c:idx val="0"/>
            <c:bubble3D val="0"/>
            <c:spPr>
              <a:gradFill rotWithShape="1">
                <a:gsLst>
                  <a:gs pos="0">
                    <a:schemeClr val="accent1">
                      <a:shade val="44000"/>
                      <a:tint val="50000"/>
                      <a:satMod val="300000"/>
                    </a:schemeClr>
                  </a:gs>
                  <a:gs pos="35000">
                    <a:schemeClr val="accent1">
                      <a:shade val="44000"/>
                      <a:tint val="37000"/>
                      <a:satMod val="300000"/>
                    </a:schemeClr>
                  </a:gs>
                  <a:gs pos="100000">
                    <a:schemeClr val="accent1">
                      <a:shade val="44000"/>
                      <a:tint val="15000"/>
                      <a:satMod val="350000"/>
                    </a:schemeClr>
                  </a:gs>
                </a:gsLst>
                <a:lin ang="16200000" scaled="1"/>
              </a:gradFill>
              <a:ln w="9525" cap="flat" cmpd="sng" algn="ctr">
                <a:solidFill>
                  <a:schemeClr val="accent1">
                    <a:shade val="44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1-5B60-084E-8203-02C7D20B242C}"/>
              </c:ext>
            </c:extLst>
          </c:dPt>
          <c:dPt>
            <c:idx val="1"/>
            <c:bubble3D val="0"/>
            <c:spPr>
              <a:gradFill rotWithShape="1">
                <a:gsLst>
                  <a:gs pos="0">
                    <a:schemeClr val="accent1">
                      <a:shade val="58000"/>
                      <a:tint val="50000"/>
                      <a:satMod val="300000"/>
                    </a:schemeClr>
                  </a:gs>
                  <a:gs pos="35000">
                    <a:schemeClr val="accent1">
                      <a:shade val="58000"/>
                      <a:tint val="37000"/>
                      <a:satMod val="300000"/>
                    </a:schemeClr>
                  </a:gs>
                  <a:gs pos="100000">
                    <a:schemeClr val="accent1">
                      <a:shade val="58000"/>
                      <a:tint val="15000"/>
                      <a:satMod val="350000"/>
                    </a:schemeClr>
                  </a:gs>
                </a:gsLst>
                <a:lin ang="16200000" scaled="1"/>
              </a:gradFill>
              <a:ln w="9525" cap="flat" cmpd="sng" algn="ctr">
                <a:solidFill>
                  <a:schemeClr val="accent1">
                    <a:shade val="58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3-5B60-084E-8203-02C7D20B242C}"/>
              </c:ext>
            </c:extLst>
          </c:dPt>
          <c:dPt>
            <c:idx val="2"/>
            <c:bubble3D val="0"/>
            <c:spPr>
              <a:gradFill rotWithShape="1">
                <a:gsLst>
                  <a:gs pos="0">
                    <a:schemeClr val="accent1">
                      <a:shade val="72000"/>
                      <a:tint val="50000"/>
                      <a:satMod val="300000"/>
                    </a:schemeClr>
                  </a:gs>
                  <a:gs pos="35000">
                    <a:schemeClr val="accent1">
                      <a:shade val="72000"/>
                      <a:tint val="37000"/>
                      <a:satMod val="300000"/>
                    </a:schemeClr>
                  </a:gs>
                  <a:gs pos="100000">
                    <a:schemeClr val="accent1">
                      <a:shade val="72000"/>
                      <a:tint val="15000"/>
                      <a:satMod val="350000"/>
                    </a:schemeClr>
                  </a:gs>
                </a:gsLst>
                <a:lin ang="16200000" scaled="1"/>
              </a:gradFill>
              <a:ln w="9525" cap="flat" cmpd="sng" algn="ctr">
                <a:solidFill>
                  <a:schemeClr val="accent1">
                    <a:shade val="72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5-5B60-084E-8203-02C7D20B242C}"/>
              </c:ext>
            </c:extLst>
          </c:dPt>
          <c:dPt>
            <c:idx val="3"/>
            <c:bubble3D val="0"/>
            <c:spPr>
              <a:gradFill rotWithShape="1">
                <a:gsLst>
                  <a:gs pos="0">
                    <a:schemeClr val="accent1">
                      <a:shade val="86000"/>
                      <a:tint val="50000"/>
                      <a:satMod val="300000"/>
                    </a:schemeClr>
                  </a:gs>
                  <a:gs pos="35000">
                    <a:schemeClr val="accent1">
                      <a:shade val="86000"/>
                      <a:tint val="37000"/>
                      <a:satMod val="300000"/>
                    </a:schemeClr>
                  </a:gs>
                  <a:gs pos="100000">
                    <a:schemeClr val="accent1">
                      <a:shade val="86000"/>
                      <a:tint val="15000"/>
                      <a:satMod val="350000"/>
                    </a:schemeClr>
                  </a:gs>
                </a:gsLst>
                <a:lin ang="16200000" scaled="1"/>
              </a:gradFill>
              <a:ln w="9525" cap="flat" cmpd="sng" algn="ctr">
                <a:solidFill>
                  <a:schemeClr val="accent1">
                    <a:shade val="86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7-5B60-084E-8203-02C7D20B242C}"/>
              </c:ext>
            </c:extLst>
          </c:dPt>
          <c:dPt>
            <c:idx val="4"/>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9-5B60-084E-8203-02C7D20B242C}"/>
              </c:ext>
            </c:extLst>
          </c:dPt>
          <c:dPt>
            <c:idx val="5"/>
            <c:bubble3D val="0"/>
            <c:spPr>
              <a:gradFill rotWithShape="1">
                <a:gsLst>
                  <a:gs pos="0">
                    <a:schemeClr val="accent1">
                      <a:tint val="86000"/>
                      <a:tint val="50000"/>
                      <a:satMod val="300000"/>
                    </a:schemeClr>
                  </a:gs>
                  <a:gs pos="35000">
                    <a:schemeClr val="accent1">
                      <a:tint val="86000"/>
                      <a:tint val="37000"/>
                      <a:satMod val="300000"/>
                    </a:schemeClr>
                  </a:gs>
                  <a:gs pos="100000">
                    <a:schemeClr val="accent1">
                      <a:tint val="86000"/>
                      <a:tint val="15000"/>
                      <a:satMod val="350000"/>
                    </a:schemeClr>
                  </a:gs>
                </a:gsLst>
                <a:lin ang="16200000" scaled="1"/>
              </a:gradFill>
              <a:ln w="9525" cap="flat" cmpd="sng" algn="ctr">
                <a:solidFill>
                  <a:schemeClr val="accent1">
                    <a:tint val="86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B-5B60-084E-8203-02C7D20B242C}"/>
              </c:ext>
            </c:extLst>
          </c:dPt>
          <c:dPt>
            <c:idx val="6"/>
            <c:bubble3D val="0"/>
            <c:spPr>
              <a:gradFill rotWithShape="1">
                <a:gsLst>
                  <a:gs pos="0">
                    <a:schemeClr val="accent1">
                      <a:tint val="72000"/>
                      <a:tint val="50000"/>
                      <a:satMod val="300000"/>
                    </a:schemeClr>
                  </a:gs>
                  <a:gs pos="35000">
                    <a:schemeClr val="accent1">
                      <a:tint val="72000"/>
                      <a:tint val="37000"/>
                      <a:satMod val="300000"/>
                    </a:schemeClr>
                  </a:gs>
                  <a:gs pos="100000">
                    <a:schemeClr val="accent1">
                      <a:tint val="72000"/>
                      <a:tint val="15000"/>
                      <a:satMod val="350000"/>
                    </a:schemeClr>
                  </a:gs>
                </a:gsLst>
                <a:lin ang="16200000" scaled="1"/>
              </a:gradFill>
              <a:ln w="9525" cap="flat" cmpd="sng" algn="ctr">
                <a:solidFill>
                  <a:schemeClr val="accent1">
                    <a:tint val="72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D-5B60-084E-8203-02C7D20B242C}"/>
              </c:ext>
            </c:extLst>
          </c:dPt>
          <c:dPt>
            <c:idx val="7"/>
            <c:bubble3D val="0"/>
            <c:spPr>
              <a:gradFill rotWithShape="1">
                <a:gsLst>
                  <a:gs pos="0">
                    <a:schemeClr val="accent1">
                      <a:tint val="58000"/>
                      <a:tint val="50000"/>
                      <a:satMod val="300000"/>
                    </a:schemeClr>
                  </a:gs>
                  <a:gs pos="35000">
                    <a:schemeClr val="accent1">
                      <a:tint val="58000"/>
                      <a:tint val="37000"/>
                      <a:satMod val="300000"/>
                    </a:schemeClr>
                  </a:gs>
                  <a:gs pos="100000">
                    <a:schemeClr val="accent1">
                      <a:tint val="58000"/>
                      <a:tint val="15000"/>
                      <a:satMod val="350000"/>
                    </a:schemeClr>
                  </a:gs>
                </a:gsLst>
                <a:lin ang="16200000" scaled="1"/>
              </a:gradFill>
              <a:ln w="9525" cap="flat" cmpd="sng" algn="ctr">
                <a:solidFill>
                  <a:schemeClr val="accent1">
                    <a:tint val="58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F-5B60-084E-8203-02C7D20B242C}"/>
              </c:ext>
            </c:extLst>
          </c:dPt>
          <c:dPt>
            <c:idx val="8"/>
            <c:bubble3D val="0"/>
            <c:spPr>
              <a:gradFill rotWithShape="1">
                <a:gsLst>
                  <a:gs pos="0">
                    <a:schemeClr val="accent1">
                      <a:tint val="44000"/>
                      <a:tint val="50000"/>
                      <a:satMod val="300000"/>
                    </a:schemeClr>
                  </a:gs>
                  <a:gs pos="35000">
                    <a:schemeClr val="accent1">
                      <a:tint val="44000"/>
                      <a:tint val="37000"/>
                      <a:satMod val="300000"/>
                    </a:schemeClr>
                  </a:gs>
                  <a:gs pos="100000">
                    <a:schemeClr val="accent1">
                      <a:tint val="44000"/>
                      <a:tint val="15000"/>
                      <a:satMod val="350000"/>
                    </a:schemeClr>
                  </a:gs>
                </a:gsLst>
                <a:lin ang="16200000" scaled="1"/>
              </a:gradFill>
              <a:ln w="9525" cap="flat" cmpd="sng" algn="ctr">
                <a:solidFill>
                  <a:schemeClr val="accent1">
                    <a:tint val="44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11-5B60-084E-8203-02C7D20B242C}"/>
              </c:ext>
            </c:extLst>
          </c:dPt>
          <c:dLbls>
            <c:dLbl>
              <c:idx val="3"/>
              <c:layout>
                <c:manualLayout>
                  <c:x val="-0.14989613215056391"/>
                  <c:y val="0.34213126668946037"/>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65000"/>
                          <a:lumOff val="35000"/>
                        </a:schemeClr>
                      </a:solidFill>
                      <a:latin typeface="+mn-lt"/>
                      <a:ea typeface="+mn-ea"/>
                      <a:cs typeface="+mn-cs"/>
                    </a:defRPr>
                  </a:pPr>
                  <a:endParaRPr lang="zh-TW"/>
                </a:p>
              </c:txPr>
              <c:dLblPos val="bestFit"/>
              <c:showLegendKey val="0"/>
              <c:showVal val="0"/>
              <c:showCatName val="1"/>
              <c:showSerName val="0"/>
              <c:showPercent val="1"/>
              <c:showBubbleSize val="0"/>
              <c:extLst>
                <c:ext xmlns:c15="http://schemas.microsoft.com/office/drawing/2012/chart" uri="{CE6537A1-D6FC-4f65-9D91-7224C49458BB}">
                  <c15:layout>
                    <c:manualLayout>
                      <c:w val="0.17468433173065528"/>
                      <c:h val="0.14800902552511047"/>
                    </c:manualLayout>
                  </c15:layout>
                </c:ext>
                <c:ext xmlns:c16="http://schemas.microsoft.com/office/drawing/2014/chart" uri="{C3380CC4-5D6E-409C-BE32-E72D297353CC}">
                  <c16:uniqueId val="{00000007-5B60-084E-8203-02C7D20B242C}"/>
                </c:ext>
              </c:extLst>
            </c:dLbl>
            <c:dLbl>
              <c:idx val="4"/>
              <c:layout>
                <c:manualLayout>
                  <c:x val="-0.14489314592513014"/>
                  <c:y val="0.23649889413572031"/>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65000"/>
                          <a:lumOff val="35000"/>
                        </a:schemeClr>
                      </a:solidFill>
                      <a:latin typeface="+mn-lt"/>
                      <a:ea typeface="+mn-ea"/>
                      <a:cs typeface="+mn-cs"/>
                    </a:defRPr>
                  </a:pPr>
                  <a:endParaRPr lang="zh-TW"/>
                </a:p>
              </c:txPr>
              <c:dLblPos val="bestFit"/>
              <c:showLegendKey val="0"/>
              <c:showVal val="0"/>
              <c:showCatName val="1"/>
              <c:showSerName val="0"/>
              <c:showPercent val="1"/>
              <c:showBubbleSize val="0"/>
              <c:extLst>
                <c:ext xmlns:c15="http://schemas.microsoft.com/office/drawing/2012/chart" uri="{CE6537A1-D6FC-4f65-9D91-7224C49458BB}">
                  <c15:layout>
                    <c:manualLayout>
                      <c:w val="0.19357545632418346"/>
                      <c:h val="0.14800907314186698"/>
                    </c:manualLayout>
                  </c15:layout>
                </c:ext>
                <c:ext xmlns:c16="http://schemas.microsoft.com/office/drawing/2014/chart" uri="{C3380CC4-5D6E-409C-BE32-E72D297353CC}">
                  <c16:uniqueId val="{00000009-5B60-084E-8203-02C7D20B242C}"/>
                </c:ext>
              </c:extLst>
            </c:dLbl>
            <c:dLbl>
              <c:idx val="5"/>
              <c:layout>
                <c:manualLayout>
                  <c:x val="-0.17893402826433327"/>
                  <c:y val="0.1120569075602092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5B60-084E-8203-02C7D20B242C}"/>
                </c:ext>
              </c:extLst>
            </c:dLbl>
            <c:dLbl>
              <c:idx val="6"/>
              <c:layout>
                <c:manualLayout>
                  <c:x val="6.184952544586747E-2"/>
                  <c:y val="7.9004393513672833E-2"/>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37189911991774166"/>
                      <c:h val="0.16161146202767263"/>
                    </c:manualLayout>
                  </c15:layout>
                </c:ext>
                <c:ext xmlns:c16="http://schemas.microsoft.com/office/drawing/2014/chart" uri="{C3380CC4-5D6E-409C-BE32-E72D297353CC}">
                  <c16:uniqueId val="{0000000D-5B60-084E-8203-02C7D20B242C}"/>
                </c:ext>
              </c:extLst>
            </c:dLbl>
            <c:dLbl>
              <c:idx val="7"/>
              <c:layout>
                <c:manualLayout>
                  <c:x val="-0.15241707796824805"/>
                  <c:y val="-2.8777391659058002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65000"/>
                          <a:lumOff val="35000"/>
                        </a:schemeClr>
                      </a:solidFill>
                      <a:latin typeface="+mn-lt"/>
                      <a:ea typeface="+mn-ea"/>
                      <a:cs typeface="+mn-cs"/>
                    </a:defRPr>
                  </a:pPr>
                  <a:endParaRPr lang="zh-TW"/>
                </a:p>
              </c:txPr>
              <c:dLblPos val="bestFit"/>
              <c:showLegendKey val="0"/>
              <c:showVal val="0"/>
              <c:showCatName val="1"/>
              <c:showSerName val="0"/>
              <c:showPercent val="1"/>
              <c:showBubbleSize val="0"/>
              <c:extLst>
                <c:ext xmlns:c15="http://schemas.microsoft.com/office/drawing/2012/chart" uri="{CE6537A1-D6FC-4f65-9D91-7224C49458BB}">
                  <c15:layout>
                    <c:manualLayout>
                      <c:w val="0.24082615826158263"/>
                      <c:h val="0.15692032086147478"/>
                    </c:manualLayout>
                  </c15:layout>
                </c:ext>
                <c:ext xmlns:c16="http://schemas.microsoft.com/office/drawing/2014/chart" uri="{C3380CC4-5D6E-409C-BE32-E72D297353CC}">
                  <c16:uniqueId val="{0000000F-5B60-084E-8203-02C7D20B242C}"/>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zh-TW"/>
              </a:p>
            </c:txPr>
            <c:dLblPos val="bestFit"/>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'Statistics and Tables'!$A$58:$A$66</c:f>
              <c:strCache>
                <c:ptCount val="9"/>
                <c:pt idx="0">
                  <c:v>Imperial Clan</c:v>
                </c:pt>
                <c:pt idx="1">
                  <c:v>Official</c:v>
                </c:pt>
                <c:pt idx="2">
                  <c:v>Shi</c:v>
                </c:pt>
                <c:pt idx="3">
                  <c:v>Farmer</c:v>
                </c:pt>
                <c:pt idx="4">
                  <c:v>Artisan</c:v>
                </c:pt>
                <c:pt idx="5">
                  <c:v>Merchant</c:v>
                </c:pt>
                <c:pt idx="6">
                  <c:v>Religious Professional</c:v>
                </c:pt>
                <c:pt idx="7">
                  <c:v>Unmentioned</c:v>
                </c:pt>
                <c:pt idx="8">
                  <c:v>Unknown</c:v>
                </c:pt>
              </c:strCache>
            </c:strRef>
          </c:cat>
          <c:val>
            <c:numRef>
              <c:f>'Statistics and Tables'!$D$58:$D$66</c:f>
              <c:numCache>
                <c:formatCode>General</c:formatCode>
                <c:ptCount val="9"/>
                <c:pt idx="0">
                  <c:v>3</c:v>
                </c:pt>
                <c:pt idx="1">
                  <c:v>84</c:v>
                </c:pt>
                <c:pt idx="2">
                  <c:v>11</c:v>
                </c:pt>
                <c:pt idx="3">
                  <c:v>3</c:v>
                </c:pt>
                <c:pt idx="4">
                  <c:v>1</c:v>
                </c:pt>
                <c:pt idx="5">
                  <c:v>3</c:v>
                </c:pt>
                <c:pt idx="6">
                  <c:v>0</c:v>
                </c:pt>
                <c:pt idx="7">
                  <c:v>5</c:v>
                </c:pt>
                <c:pt idx="8">
                  <c:v>6</c:v>
                </c:pt>
              </c:numCache>
            </c:numRef>
          </c:val>
          <c:extLst>
            <c:ext xmlns:c16="http://schemas.microsoft.com/office/drawing/2014/chart" uri="{C3380CC4-5D6E-409C-BE32-E72D297353CC}">
              <c16:uniqueId val="{00000012-5B60-084E-8203-02C7D20B242C}"/>
            </c:ext>
          </c:extLst>
        </c:ser>
        <c:dLbls>
          <c:dLblPos val="inEnd"/>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zh-TW"/>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NS</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zh-TW"/>
        </a:p>
      </c:txPr>
    </c:title>
    <c:autoTitleDeleted val="0"/>
    <c:plotArea>
      <c:layout>
        <c:manualLayout>
          <c:layoutTarget val="inner"/>
          <c:xMode val="edge"/>
          <c:yMode val="edge"/>
          <c:x val="0.29881619411307486"/>
          <c:y val="0.15641413654039277"/>
          <c:w val="0.61214366680569376"/>
          <c:h val="0.65217527624543337"/>
        </c:manualLayout>
      </c:layout>
      <c:pieChart>
        <c:varyColors val="1"/>
        <c:ser>
          <c:idx val="0"/>
          <c:order val="0"/>
          <c:dPt>
            <c:idx val="0"/>
            <c:bubble3D val="0"/>
            <c:spPr>
              <a:gradFill rotWithShape="1">
                <a:gsLst>
                  <a:gs pos="0">
                    <a:schemeClr val="accent1">
                      <a:shade val="44000"/>
                      <a:tint val="50000"/>
                      <a:satMod val="300000"/>
                    </a:schemeClr>
                  </a:gs>
                  <a:gs pos="35000">
                    <a:schemeClr val="accent1">
                      <a:shade val="44000"/>
                      <a:tint val="37000"/>
                      <a:satMod val="300000"/>
                    </a:schemeClr>
                  </a:gs>
                  <a:gs pos="100000">
                    <a:schemeClr val="accent1">
                      <a:shade val="44000"/>
                      <a:tint val="15000"/>
                      <a:satMod val="350000"/>
                    </a:schemeClr>
                  </a:gs>
                </a:gsLst>
                <a:lin ang="16200000" scaled="1"/>
              </a:gradFill>
              <a:ln w="9525" cap="flat" cmpd="sng" algn="ctr">
                <a:solidFill>
                  <a:schemeClr val="accent1">
                    <a:shade val="44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1-B52C-E64C-A87F-B5AC6C2C5C06}"/>
              </c:ext>
            </c:extLst>
          </c:dPt>
          <c:dPt>
            <c:idx val="1"/>
            <c:bubble3D val="0"/>
            <c:spPr>
              <a:gradFill rotWithShape="1">
                <a:gsLst>
                  <a:gs pos="0">
                    <a:schemeClr val="accent1">
                      <a:shade val="58000"/>
                      <a:tint val="50000"/>
                      <a:satMod val="300000"/>
                    </a:schemeClr>
                  </a:gs>
                  <a:gs pos="35000">
                    <a:schemeClr val="accent1">
                      <a:shade val="58000"/>
                      <a:tint val="37000"/>
                      <a:satMod val="300000"/>
                    </a:schemeClr>
                  </a:gs>
                  <a:gs pos="100000">
                    <a:schemeClr val="accent1">
                      <a:shade val="58000"/>
                      <a:tint val="15000"/>
                      <a:satMod val="350000"/>
                    </a:schemeClr>
                  </a:gs>
                </a:gsLst>
                <a:lin ang="16200000" scaled="1"/>
              </a:gradFill>
              <a:ln w="9525" cap="flat" cmpd="sng" algn="ctr">
                <a:solidFill>
                  <a:schemeClr val="accent1">
                    <a:shade val="58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3-B52C-E64C-A87F-B5AC6C2C5C06}"/>
              </c:ext>
            </c:extLst>
          </c:dPt>
          <c:dPt>
            <c:idx val="2"/>
            <c:bubble3D val="0"/>
            <c:spPr>
              <a:gradFill rotWithShape="1">
                <a:gsLst>
                  <a:gs pos="0">
                    <a:schemeClr val="accent1">
                      <a:shade val="72000"/>
                      <a:tint val="50000"/>
                      <a:satMod val="300000"/>
                    </a:schemeClr>
                  </a:gs>
                  <a:gs pos="35000">
                    <a:schemeClr val="accent1">
                      <a:shade val="72000"/>
                      <a:tint val="37000"/>
                      <a:satMod val="300000"/>
                    </a:schemeClr>
                  </a:gs>
                  <a:gs pos="100000">
                    <a:schemeClr val="accent1">
                      <a:shade val="72000"/>
                      <a:tint val="15000"/>
                      <a:satMod val="350000"/>
                    </a:schemeClr>
                  </a:gs>
                </a:gsLst>
                <a:lin ang="16200000" scaled="1"/>
              </a:gradFill>
              <a:ln w="9525" cap="flat" cmpd="sng" algn="ctr">
                <a:solidFill>
                  <a:schemeClr val="accent1">
                    <a:shade val="72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5-B52C-E64C-A87F-B5AC6C2C5C06}"/>
              </c:ext>
            </c:extLst>
          </c:dPt>
          <c:dPt>
            <c:idx val="3"/>
            <c:bubble3D val="0"/>
            <c:spPr>
              <a:gradFill rotWithShape="1">
                <a:gsLst>
                  <a:gs pos="0">
                    <a:schemeClr val="accent1">
                      <a:shade val="86000"/>
                      <a:tint val="50000"/>
                      <a:satMod val="300000"/>
                    </a:schemeClr>
                  </a:gs>
                  <a:gs pos="35000">
                    <a:schemeClr val="accent1">
                      <a:shade val="86000"/>
                      <a:tint val="37000"/>
                      <a:satMod val="300000"/>
                    </a:schemeClr>
                  </a:gs>
                  <a:gs pos="100000">
                    <a:schemeClr val="accent1">
                      <a:shade val="86000"/>
                      <a:tint val="15000"/>
                      <a:satMod val="350000"/>
                    </a:schemeClr>
                  </a:gs>
                </a:gsLst>
                <a:lin ang="16200000" scaled="1"/>
              </a:gradFill>
              <a:ln w="9525" cap="flat" cmpd="sng" algn="ctr">
                <a:solidFill>
                  <a:schemeClr val="accent1">
                    <a:shade val="86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7-B52C-E64C-A87F-B5AC6C2C5C06}"/>
              </c:ext>
            </c:extLst>
          </c:dPt>
          <c:dPt>
            <c:idx val="4"/>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9-B52C-E64C-A87F-B5AC6C2C5C06}"/>
              </c:ext>
            </c:extLst>
          </c:dPt>
          <c:dPt>
            <c:idx val="5"/>
            <c:bubble3D val="0"/>
            <c:spPr>
              <a:gradFill rotWithShape="1">
                <a:gsLst>
                  <a:gs pos="0">
                    <a:schemeClr val="accent1">
                      <a:tint val="86000"/>
                      <a:tint val="50000"/>
                      <a:satMod val="300000"/>
                    </a:schemeClr>
                  </a:gs>
                  <a:gs pos="35000">
                    <a:schemeClr val="accent1">
                      <a:tint val="86000"/>
                      <a:tint val="37000"/>
                      <a:satMod val="300000"/>
                    </a:schemeClr>
                  </a:gs>
                  <a:gs pos="100000">
                    <a:schemeClr val="accent1">
                      <a:tint val="86000"/>
                      <a:tint val="15000"/>
                      <a:satMod val="350000"/>
                    </a:schemeClr>
                  </a:gs>
                </a:gsLst>
                <a:lin ang="16200000" scaled="1"/>
              </a:gradFill>
              <a:ln w="9525" cap="flat" cmpd="sng" algn="ctr">
                <a:solidFill>
                  <a:schemeClr val="accent1">
                    <a:tint val="86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B-B52C-E64C-A87F-B5AC6C2C5C06}"/>
              </c:ext>
            </c:extLst>
          </c:dPt>
          <c:dPt>
            <c:idx val="6"/>
            <c:bubble3D val="0"/>
            <c:spPr>
              <a:gradFill rotWithShape="1">
                <a:gsLst>
                  <a:gs pos="0">
                    <a:schemeClr val="accent1">
                      <a:tint val="72000"/>
                      <a:tint val="50000"/>
                      <a:satMod val="300000"/>
                    </a:schemeClr>
                  </a:gs>
                  <a:gs pos="35000">
                    <a:schemeClr val="accent1">
                      <a:tint val="72000"/>
                      <a:tint val="37000"/>
                      <a:satMod val="300000"/>
                    </a:schemeClr>
                  </a:gs>
                  <a:gs pos="100000">
                    <a:schemeClr val="accent1">
                      <a:tint val="72000"/>
                      <a:tint val="15000"/>
                      <a:satMod val="350000"/>
                    </a:schemeClr>
                  </a:gs>
                </a:gsLst>
                <a:lin ang="16200000" scaled="1"/>
              </a:gradFill>
              <a:ln w="9525" cap="flat" cmpd="sng" algn="ctr">
                <a:solidFill>
                  <a:schemeClr val="accent1">
                    <a:tint val="72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D-B52C-E64C-A87F-B5AC6C2C5C06}"/>
              </c:ext>
            </c:extLst>
          </c:dPt>
          <c:dPt>
            <c:idx val="7"/>
            <c:bubble3D val="0"/>
            <c:spPr>
              <a:gradFill rotWithShape="1">
                <a:gsLst>
                  <a:gs pos="0">
                    <a:schemeClr val="accent1">
                      <a:tint val="58000"/>
                      <a:tint val="50000"/>
                      <a:satMod val="300000"/>
                    </a:schemeClr>
                  </a:gs>
                  <a:gs pos="35000">
                    <a:schemeClr val="accent1">
                      <a:tint val="58000"/>
                      <a:tint val="37000"/>
                      <a:satMod val="300000"/>
                    </a:schemeClr>
                  </a:gs>
                  <a:gs pos="100000">
                    <a:schemeClr val="accent1">
                      <a:tint val="58000"/>
                      <a:tint val="15000"/>
                      <a:satMod val="350000"/>
                    </a:schemeClr>
                  </a:gs>
                </a:gsLst>
                <a:lin ang="16200000" scaled="1"/>
              </a:gradFill>
              <a:ln w="9525" cap="flat" cmpd="sng" algn="ctr">
                <a:solidFill>
                  <a:schemeClr val="accent1">
                    <a:tint val="58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F-B52C-E64C-A87F-B5AC6C2C5C06}"/>
              </c:ext>
            </c:extLst>
          </c:dPt>
          <c:dPt>
            <c:idx val="8"/>
            <c:bubble3D val="0"/>
            <c:spPr>
              <a:gradFill rotWithShape="1">
                <a:gsLst>
                  <a:gs pos="0">
                    <a:schemeClr val="accent1">
                      <a:tint val="44000"/>
                      <a:tint val="50000"/>
                      <a:satMod val="300000"/>
                    </a:schemeClr>
                  </a:gs>
                  <a:gs pos="35000">
                    <a:schemeClr val="accent1">
                      <a:tint val="44000"/>
                      <a:tint val="37000"/>
                      <a:satMod val="300000"/>
                    </a:schemeClr>
                  </a:gs>
                  <a:gs pos="100000">
                    <a:schemeClr val="accent1">
                      <a:tint val="44000"/>
                      <a:tint val="15000"/>
                      <a:satMod val="350000"/>
                    </a:schemeClr>
                  </a:gs>
                </a:gsLst>
                <a:lin ang="16200000" scaled="1"/>
              </a:gradFill>
              <a:ln w="9525" cap="flat" cmpd="sng" algn="ctr">
                <a:solidFill>
                  <a:schemeClr val="accent1">
                    <a:tint val="44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11-B52C-E64C-A87F-B5AC6C2C5C06}"/>
              </c:ext>
            </c:extLst>
          </c:dPt>
          <c:dLbls>
            <c:dLbl>
              <c:idx val="5"/>
              <c:layout>
                <c:manualLayout>
                  <c:x val="-8.5363286134297597E-2"/>
                  <c:y val="-4.0548474748578034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B52C-E64C-A87F-B5AC6C2C5C06}"/>
                </c:ext>
              </c:extLst>
            </c:dLbl>
            <c:dLbl>
              <c:idx val="6"/>
              <c:layout>
                <c:manualLayout>
                  <c:x val="-5.125240782670408E-2"/>
                  <c:y val="-0.15471742931888871"/>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25467811158798281"/>
                      <c:h val="0.21072326033603994"/>
                    </c:manualLayout>
                  </c15:layout>
                </c:ext>
                <c:ext xmlns:c16="http://schemas.microsoft.com/office/drawing/2014/chart" uri="{C3380CC4-5D6E-409C-BE32-E72D297353CC}">
                  <c16:uniqueId val="{0000000D-B52C-E64C-A87F-B5AC6C2C5C06}"/>
                </c:ext>
              </c:extLst>
            </c:dLbl>
            <c:dLbl>
              <c:idx val="7"/>
              <c:layout>
                <c:manualLayout>
                  <c:x val="1.8766634436467814E-2"/>
                  <c:y val="-0.14502304171932909"/>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27807832674899369"/>
                      <c:h val="0.16456302929547639"/>
                    </c:manualLayout>
                  </c15:layout>
                </c:ext>
                <c:ext xmlns:c16="http://schemas.microsoft.com/office/drawing/2014/chart" uri="{C3380CC4-5D6E-409C-BE32-E72D297353CC}">
                  <c16:uniqueId val="{0000000F-B52C-E64C-A87F-B5AC6C2C5C06}"/>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zh-TW"/>
              </a:p>
            </c:txPr>
            <c:dLblPos val="bestFit"/>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'Statistics and Tables'!$A$58:$A$66</c:f>
              <c:strCache>
                <c:ptCount val="9"/>
                <c:pt idx="0">
                  <c:v>Imperial Clan</c:v>
                </c:pt>
                <c:pt idx="1">
                  <c:v>Official</c:v>
                </c:pt>
                <c:pt idx="2">
                  <c:v>Shi</c:v>
                </c:pt>
                <c:pt idx="3">
                  <c:v>Farmer</c:v>
                </c:pt>
                <c:pt idx="4">
                  <c:v>Artisan</c:v>
                </c:pt>
                <c:pt idx="5">
                  <c:v>Merchant</c:v>
                </c:pt>
                <c:pt idx="6">
                  <c:v>Religious Professional</c:v>
                </c:pt>
                <c:pt idx="7">
                  <c:v>Unmentioned</c:v>
                </c:pt>
                <c:pt idx="8">
                  <c:v>Unknown</c:v>
                </c:pt>
              </c:strCache>
            </c:strRef>
          </c:cat>
          <c:val>
            <c:numRef>
              <c:f>'Statistics and Tables'!$F$58:$F$66</c:f>
              <c:numCache>
                <c:formatCode>General</c:formatCode>
                <c:ptCount val="9"/>
                <c:pt idx="0">
                  <c:v>0</c:v>
                </c:pt>
                <c:pt idx="1">
                  <c:v>63</c:v>
                </c:pt>
                <c:pt idx="2">
                  <c:v>14</c:v>
                </c:pt>
                <c:pt idx="3">
                  <c:v>2</c:v>
                </c:pt>
                <c:pt idx="4">
                  <c:v>0</c:v>
                </c:pt>
                <c:pt idx="5">
                  <c:v>6</c:v>
                </c:pt>
                <c:pt idx="6">
                  <c:v>1</c:v>
                </c:pt>
                <c:pt idx="7">
                  <c:v>19</c:v>
                </c:pt>
                <c:pt idx="8">
                  <c:v>13</c:v>
                </c:pt>
              </c:numCache>
            </c:numRef>
          </c:val>
          <c:extLst>
            <c:ext xmlns:c16="http://schemas.microsoft.com/office/drawing/2014/chart" uri="{C3380CC4-5D6E-409C-BE32-E72D297353CC}">
              <c16:uniqueId val="{00000012-B52C-E64C-A87F-B5AC6C2C5C06}"/>
            </c:ext>
          </c:extLst>
        </c:ser>
        <c:dLbls>
          <c:dLblPos val="inEnd"/>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zh-TW"/>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Jin</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zh-TW"/>
        </a:p>
      </c:txPr>
    </c:title>
    <c:autoTitleDeleted val="0"/>
    <c:plotArea>
      <c:layout>
        <c:manualLayout>
          <c:layoutTarget val="inner"/>
          <c:xMode val="edge"/>
          <c:yMode val="edge"/>
          <c:x val="0.25097695415080495"/>
          <c:y val="0.15928076698745991"/>
          <c:w val="0.56829582958396085"/>
          <c:h val="0.77529736602061294"/>
        </c:manualLayout>
      </c:layout>
      <c:pieChart>
        <c:varyColors val="1"/>
        <c:ser>
          <c:idx val="0"/>
          <c:order val="0"/>
          <c:dPt>
            <c:idx val="0"/>
            <c:bubble3D val="0"/>
            <c:spPr>
              <a:gradFill rotWithShape="1">
                <a:gsLst>
                  <a:gs pos="0">
                    <a:schemeClr val="accent1">
                      <a:shade val="53000"/>
                      <a:tint val="50000"/>
                      <a:satMod val="300000"/>
                    </a:schemeClr>
                  </a:gs>
                  <a:gs pos="35000">
                    <a:schemeClr val="accent1">
                      <a:shade val="53000"/>
                      <a:tint val="37000"/>
                      <a:satMod val="300000"/>
                    </a:schemeClr>
                  </a:gs>
                  <a:gs pos="100000">
                    <a:schemeClr val="accent1">
                      <a:shade val="53000"/>
                      <a:tint val="15000"/>
                      <a:satMod val="350000"/>
                    </a:schemeClr>
                  </a:gs>
                </a:gsLst>
                <a:lin ang="16200000" scaled="1"/>
              </a:gradFill>
              <a:ln w="9525" cap="flat" cmpd="sng" algn="ctr">
                <a:solidFill>
                  <a:schemeClr val="accent1">
                    <a:shade val="53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1-45E1-0B45-9A98-B495AB1427A5}"/>
              </c:ext>
            </c:extLst>
          </c:dPt>
          <c:dPt>
            <c:idx val="1"/>
            <c:bubble3D val="0"/>
            <c:spPr>
              <a:gradFill rotWithShape="1">
                <a:gsLst>
                  <a:gs pos="0">
                    <a:schemeClr val="accent1">
                      <a:shade val="76000"/>
                      <a:tint val="50000"/>
                      <a:satMod val="300000"/>
                    </a:schemeClr>
                  </a:gs>
                  <a:gs pos="35000">
                    <a:schemeClr val="accent1">
                      <a:shade val="76000"/>
                      <a:tint val="37000"/>
                      <a:satMod val="300000"/>
                    </a:schemeClr>
                  </a:gs>
                  <a:gs pos="100000">
                    <a:schemeClr val="accent1">
                      <a:shade val="76000"/>
                      <a:tint val="15000"/>
                      <a:satMod val="350000"/>
                    </a:schemeClr>
                  </a:gs>
                </a:gsLst>
                <a:lin ang="16200000" scaled="1"/>
              </a:gradFill>
              <a:ln w="9525" cap="flat" cmpd="sng" algn="ctr">
                <a:solidFill>
                  <a:schemeClr val="accent1">
                    <a:shade val="76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3-45E1-0B45-9A98-B495AB1427A5}"/>
              </c:ext>
            </c:extLst>
          </c:dPt>
          <c:dPt>
            <c:idx val="2"/>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5-45E1-0B45-9A98-B495AB1427A5}"/>
              </c:ext>
            </c:extLst>
          </c:dPt>
          <c:dPt>
            <c:idx val="3"/>
            <c:bubble3D val="0"/>
            <c:spPr>
              <a:gradFill rotWithShape="1">
                <a:gsLst>
                  <a:gs pos="0">
                    <a:schemeClr val="accent1">
                      <a:tint val="77000"/>
                      <a:tint val="50000"/>
                      <a:satMod val="300000"/>
                    </a:schemeClr>
                  </a:gs>
                  <a:gs pos="35000">
                    <a:schemeClr val="accent1">
                      <a:tint val="77000"/>
                      <a:tint val="37000"/>
                      <a:satMod val="300000"/>
                    </a:schemeClr>
                  </a:gs>
                  <a:gs pos="100000">
                    <a:schemeClr val="accent1">
                      <a:tint val="77000"/>
                      <a:tint val="15000"/>
                      <a:satMod val="350000"/>
                    </a:schemeClr>
                  </a:gs>
                </a:gsLst>
                <a:lin ang="16200000" scaled="1"/>
              </a:gradFill>
              <a:ln w="9525" cap="flat" cmpd="sng" algn="ctr">
                <a:solidFill>
                  <a:schemeClr val="accent1">
                    <a:tint val="77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7-45E1-0B45-9A98-B495AB1427A5}"/>
              </c:ext>
            </c:extLst>
          </c:dPt>
          <c:dPt>
            <c:idx val="4"/>
            <c:bubble3D val="0"/>
            <c:spPr>
              <a:gradFill rotWithShape="1">
                <a:gsLst>
                  <a:gs pos="0">
                    <a:schemeClr val="accent1">
                      <a:tint val="54000"/>
                      <a:tint val="50000"/>
                      <a:satMod val="300000"/>
                    </a:schemeClr>
                  </a:gs>
                  <a:gs pos="35000">
                    <a:schemeClr val="accent1">
                      <a:tint val="54000"/>
                      <a:tint val="37000"/>
                      <a:satMod val="300000"/>
                    </a:schemeClr>
                  </a:gs>
                  <a:gs pos="100000">
                    <a:schemeClr val="accent1">
                      <a:tint val="54000"/>
                      <a:tint val="15000"/>
                      <a:satMod val="350000"/>
                    </a:schemeClr>
                  </a:gs>
                </a:gsLst>
                <a:lin ang="16200000" scaled="1"/>
              </a:gradFill>
              <a:ln w="9525" cap="flat" cmpd="sng" algn="ctr">
                <a:solidFill>
                  <a:schemeClr val="accent1">
                    <a:tint val="54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9-45E1-0B45-9A98-B495AB1427A5}"/>
              </c:ext>
            </c:extLst>
          </c:dPt>
          <c:dPt>
            <c:idx val="5"/>
            <c:bubble3D val="0"/>
            <c:spPr>
              <a:gradFill rotWithShape="1">
                <a:gsLst>
                  <a:gs pos="0">
                    <a:schemeClr val="accent1">
                      <a:tint val="65000"/>
                      <a:tint val="50000"/>
                      <a:satMod val="300000"/>
                    </a:schemeClr>
                  </a:gs>
                  <a:gs pos="35000">
                    <a:schemeClr val="accent1">
                      <a:tint val="65000"/>
                      <a:tint val="37000"/>
                      <a:satMod val="300000"/>
                    </a:schemeClr>
                  </a:gs>
                  <a:gs pos="100000">
                    <a:schemeClr val="accent1">
                      <a:tint val="65000"/>
                      <a:tint val="15000"/>
                      <a:satMod val="350000"/>
                    </a:schemeClr>
                  </a:gs>
                </a:gsLst>
                <a:lin ang="16200000" scaled="1"/>
              </a:gradFill>
              <a:ln w="9525" cap="flat" cmpd="sng" algn="ctr">
                <a:solidFill>
                  <a:schemeClr val="accent1">
                    <a:tint val="65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B-45E1-0B45-9A98-B495AB1427A5}"/>
              </c:ext>
            </c:extLst>
          </c:dPt>
          <c:dPt>
            <c:idx val="6"/>
            <c:bubble3D val="0"/>
            <c:spPr>
              <a:gradFill rotWithShape="1">
                <a:gsLst>
                  <a:gs pos="0">
                    <a:schemeClr val="accent1">
                      <a:tint val="48000"/>
                      <a:tint val="50000"/>
                      <a:satMod val="300000"/>
                    </a:schemeClr>
                  </a:gs>
                  <a:gs pos="35000">
                    <a:schemeClr val="accent1">
                      <a:tint val="48000"/>
                      <a:tint val="37000"/>
                      <a:satMod val="300000"/>
                    </a:schemeClr>
                  </a:gs>
                  <a:gs pos="100000">
                    <a:schemeClr val="accent1">
                      <a:tint val="48000"/>
                      <a:tint val="15000"/>
                      <a:satMod val="350000"/>
                    </a:schemeClr>
                  </a:gs>
                </a:gsLst>
                <a:lin ang="16200000" scaled="1"/>
              </a:gradFill>
              <a:ln w="9525" cap="flat" cmpd="sng" algn="ctr">
                <a:solidFill>
                  <a:schemeClr val="accent1">
                    <a:tint val="48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D-45E1-0B45-9A98-B495AB1427A5}"/>
              </c:ext>
            </c:extLst>
          </c:dPt>
          <c:dLbls>
            <c:dLbl>
              <c:idx val="3"/>
              <c:layout>
                <c:manualLayout>
                  <c:x val="-4.247921028342632E-3"/>
                  <c:y val="7.2544451338677082E-2"/>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65000"/>
                          <a:lumOff val="35000"/>
                        </a:schemeClr>
                      </a:solidFill>
                      <a:latin typeface="+mn-lt"/>
                      <a:ea typeface="+mn-ea"/>
                      <a:cs typeface="+mn-cs"/>
                    </a:defRPr>
                  </a:pPr>
                  <a:endParaRPr lang="zh-TW"/>
                </a:p>
              </c:txPr>
              <c:dLblPos val="bestFit"/>
              <c:showLegendKey val="0"/>
              <c:showVal val="0"/>
              <c:showCatName val="1"/>
              <c:showSerName val="0"/>
              <c:showPercent val="1"/>
              <c:showBubbleSize val="0"/>
              <c:extLst>
                <c:ext xmlns:c15="http://schemas.microsoft.com/office/drawing/2012/chart" uri="{CE6537A1-D6FC-4f65-9D91-7224C49458BB}">
                  <c15:layout>
                    <c:manualLayout>
                      <c:w val="0.25063156721443652"/>
                      <c:h val="0.21441549169051446"/>
                    </c:manualLayout>
                  </c15:layout>
                </c:ext>
                <c:ext xmlns:c16="http://schemas.microsoft.com/office/drawing/2014/chart" uri="{C3380CC4-5D6E-409C-BE32-E72D297353CC}">
                  <c16:uniqueId val="{00000007-45E1-0B45-9A98-B495AB1427A5}"/>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zh-TW"/>
              </a:p>
            </c:txPr>
            <c:dLblPos val="bestFit"/>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'Statistics and Tables'!$A$71:$A$75</c:f>
              <c:strCache>
                <c:ptCount val="5"/>
                <c:pt idx="0">
                  <c:v>Imperial Clan</c:v>
                </c:pt>
                <c:pt idx="1">
                  <c:v>Official</c:v>
                </c:pt>
                <c:pt idx="2">
                  <c:v>Farmer</c:v>
                </c:pt>
                <c:pt idx="3">
                  <c:v>Religious Professional</c:v>
                </c:pt>
                <c:pt idx="4">
                  <c:v>Unmentioned</c:v>
                </c:pt>
              </c:strCache>
            </c:strRef>
          </c:cat>
          <c:val>
            <c:numRef>
              <c:f>'Statistics and Tables'!$B$71:$B$75</c:f>
              <c:numCache>
                <c:formatCode>General</c:formatCode>
                <c:ptCount val="5"/>
                <c:pt idx="0">
                  <c:v>5</c:v>
                </c:pt>
                <c:pt idx="1">
                  <c:v>25</c:v>
                </c:pt>
                <c:pt idx="2">
                  <c:v>2</c:v>
                </c:pt>
                <c:pt idx="3">
                  <c:v>4</c:v>
                </c:pt>
                <c:pt idx="4">
                  <c:v>4</c:v>
                </c:pt>
              </c:numCache>
            </c:numRef>
          </c:val>
          <c:extLst>
            <c:ext xmlns:c16="http://schemas.microsoft.com/office/drawing/2014/chart" uri="{C3380CC4-5D6E-409C-BE32-E72D297353CC}">
              <c16:uniqueId val="{0000000E-45E1-0B45-9A98-B495AB1427A5}"/>
            </c:ext>
          </c:extLst>
        </c:ser>
        <c:dLbls>
          <c:dLblPos val="inEnd"/>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zh-TW"/>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TW"/>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S.</a:t>
            </a:r>
            <a:r>
              <a:rPr lang="en-US" baseline="0"/>
              <a:t> Song</a:t>
            </a:r>
            <a:endParaRPr lang="en-US"/>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n-US"/>
        </a:p>
      </c:txPr>
    </c:title>
    <c:autoTitleDeleted val="0"/>
    <c:plotArea>
      <c:layout>
        <c:manualLayout>
          <c:layoutTarget val="inner"/>
          <c:xMode val="edge"/>
          <c:yMode val="edge"/>
          <c:x val="0.26423503227301937"/>
          <c:y val="0.15928076698745991"/>
          <c:w val="0.53575322540709591"/>
          <c:h val="0.73455906371449275"/>
        </c:manualLayout>
      </c:layout>
      <c:pieChart>
        <c:varyColors val="1"/>
        <c:ser>
          <c:idx val="0"/>
          <c:order val="0"/>
          <c:dPt>
            <c:idx val="0"/>
            <c:bubble3D val="0"/>
            <c:spPr>
              <a:gradFill rotWithShape="1">
                <a:gsLst>
                  <a:gs pos="0">
                    <a:schemeClr val="accent1">
                      <a:shade val="53000"/>
                      <a:tint val="50000"/>
                      <a:satMod val="300000"/>
                    </a:schemeClr>
                  </a:gs>
                  <a:gs pos="35000">
                    <a:schemeClr val="accent1">
                      <a:shade val="53000"/>
                      <a:tint val="37000"/>
                      <a:satMod val="300000"/>
                    </a:schemeClr>
                  </a:gs>
                  <a:gs pos="100000">
                    <a:schemeClr val="accent1">
                      <a:shade val="53000"/>
                      <a:tint val="15000"/>
                      <a:satMod val="350000"/>
                    </a:schemeClr>
                  </a:gs>
                </a:gsLst>
                <a:lin ang="16200000" scaled="1"/>
              </a:gradFill>
              <a:ln w="9525" cap="flat" cmpd="sng" algn="ctr">
                <a:solidFill>
                  <a:schemeClr val="accent1">
                    <a:shade val="53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1-74A0-AC49-A6D9-E9488B68B08D}"/>
              </c:ext>
            </c:extLst>
          </c:dPt>
          <c:dPt>
            <c:idx val="1"/>
            <c:bubble3D val="0"/>
            <c:spPr>
              <a:gradFill rotWithShape="1">
                <a:gsLst>
                  <a:gs pos="0">
                    <a:schemeClr val="accent1">
                      <a:shade val="76000"/>
                      <a:tint val="50000"/>
                      <a:satMod val="300000"/>
                    </a:schemeClr>
                  </a:gs>
                  <a:gs pos="35000">
                    <a:schemeClr val="accent1">
                      <a:shade val="76000"/>
                      <a:tint val="37000"/>
                      <a:satMod val="300000"/>
                    </a:schemeClr>
                  </a:gs>
                  <a:gs pos="100000">
                    <a:schemeClr val="accent1">
                      <a:shade val="76000"/>
                      <a:tint val="15000"/>
                      <a:satMod val="350000"/>
                    </a:schemeClr>
                  </a:gs>
                </a:gsLst>
                <a:lin ang="16200000" scaled="1"/>
              </a:gradFill>
              <a:ln w="9525" cap="flat" cmpd="sng" algn="ctr">
                <a:solidFill>
                  <a:schemeClr val="accent1">
                    <a:shade val="76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3-74A0-AC49-A6D9-E9488B68B08D}"/>
              </c:ext>
            </c:extLst>
          </c:dPt>
          <c:dPt>
            <c:idx val="2"/>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5-74A0-AC49-A6D9-E9488B68B08D}"/>
              </c:ext>
            </c:extLst>
          </c:dPt>
          <c:dPt>
            <c:idx val="3"/>
            <c:bubble3D val="0"/>
            <c:spPr>
              <a:gradFill rotWithShape="1">
                <a:gsLst>
                  <a:gs pos="0">
                    <a:schemeClr val="accent1">
                      <a:tint val="77000"/>
                      <a:tint val="50000"/>
                      <a:satMod val="300000"/>
                    </a:schemeClr>
                  </a:gs>
                  <a:gs pos="35000">
                    <a:schemeClr val="accent1">
                      <a:tint val="77000"/>
                      <a:tint val="37000"/>
                      <a:satMod val="300000"/>
                    </a:schemeClr>
                  </a:gs>
                  <a:gs pos="100000">
                    <a:schemeClr val="accent1">
                      <a:tint val="77000"/>
                      <a:tint val="15000"/>
                      <a:satMod val="350000"/>
                    </a:schemeClr>
                  </a:gs>
                </a:gsLst>
                <a:lin ang="16200000" scaled="1"/>
              </a:gradFill>
              <a:ln w="9525" cap="flat" cmpd="sng" algn="ctr">
                <a:solidFill>
                  <a:schemeClr val="accent1">
                    <a:tint val="77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7-74A0-AC49-A6D9-E9488B68B08D}"/>
              </c:ext>
            </c:extLst>
          </c:dPt>
          <c:dPt>
            <c:idx val="4"/>
            <c:bubble3D val="0"/>
            <c:spPr>
              <a:gradFill rotWithShape="1">
                <a:gsLst>
                  <a:gs pos="0">
                    <a:schemeClr val="accent1">
                      <a:tint val="54000"/>
                      <a:tint val="50000"/>
                      <a:satMod val="300000"/>
                    </a:schemeClr>
                  </a:gs>
                  <a:gs pos="35000">
                    <a:schemeClr val="accent1">
                      <a:tint val="54000"/>
                      <a:tint val="37000"/>
                      <a:satMod val="300000"/>
                    </a:schemeClr>
                  </a:gs>
                  <a:gs pos="100000">
                    <a:schemeClr val="accent1">
                      <a:tint val="54000"/>
                      <a:tint val="15000"/>
                      <a:satMod val="350000"/>
                    </a:schemeClr>
                  </a:gs>
                </a:gsLst>
                <a:lin ang="16200000" scaled="1"/>
              </a:gradFill>
              <a:ln w="9525" cap="flat" cmpd="sng" algn="ctr">
                <a:solidFill>
                  <a:schemeClr val="accent1">
                    <a:tint val="54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9-74A0-AC49-A6D9-E9488B68B08D}"/>
              </c:ext>
            </c:extLst>
          </c:dPt>
          <c:dPt>
            <c:idx val="5"/>
            <c:bubble3D val="0"/>
            <c:spPr>
              <a:gradFill rotWithShape="1">
                <a:gsLst>
                  <a:gs pos="0">
                    <a:schemeClr val="accent1">
                      <a:tint val="65000"/>
                      <a:tint val="50000"/>
                      <a:satMod val="300000"/>
                    </a:schemeClr>
                  </a:gs>
                  <a:gs pos="35000">
                    <a:schemeClr val="accent1">
                      <a:tint val="65000"/>
                      <a:tint val="37000"/>
                      <a:satMod val="300000"/>
                    </a:schemeClr>
                  </a:gs>
                  <a:gs pos="100000">
                    <a:schemeClr val="accent1">
                      <a:tint val="65000"/>
                      <a:tint val="15000"/>
                      <a:satMod val="350000"/>
                    </a:schemeClr>
                  </a:gs>
                </a:gsLst>
                <a:lin ang="16200000" scaled="1"/>
              </a:gradFill>
              <a:ln w="9525" cap="flat" cmpd="sng" algn="ctr">
                <a:solidFill>
                  <a:schemeClr val="accent1">
                    <a:tint val="65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B-74A0-AC49-A6D9-E9488B68B08D}"/>
              </c:ext>
            </c:extLst>
          </c:dPt>
          <c:dPt>
            <c:idx val="6"/>
            <c:bubble3D val="0"/>
            <c:spPr>
              <a:gradFill rotWithShape="1">
                <a:gsLst>
                  <a:gs pos="0">
                    <a:schemeClr val="accent1">
                      <a:tint val="48000"/>
                      <a:tint val="50000"/>
                      <a:satMod val="300000"/>
                    </a:schemeClr>
                  </a:gs>
                  <a:gs pos="35000">
                    <a:schemeClr val="accent1">
                      <a:tint val="48000"/>
                      <a:tint val="37000"/>
                      <a:satMod val="300000"/>
                    </a:schemeClr>
                  </a:gs>
                  <a:gs pos="100000">
                    <a:schemeClr val="accent1">
                      <a:tint val="48000"/>
                      <a:tint val="15000"/>
                      <a:satMod val="350000"/>
                    </a:schemeClr>
                  </a:gs>
                </a:gsLst>
                <a:lin ang="16200000" scaled="1"/>
              </a:gradFill>
              <a:ln w="9525" cap="flat" cmpd="sng" algn="ctr">
                <a:solidFill>
                  <a:schemeClr val="accent1">
                    <a:tint val="48000"/>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D-74A0-AC49-A6D9-E9488B68B08D}"/>
              </c:ext>
            </c:extLst>
          </c:dPt>
          <c:dLbls>
            <c:dLbl>
              <c:idx val="3"/>
              <c:dLblPos val="bestFit"/>
              <c:showLegendKey val="0"/>
              <c:showVal val="0"/>
              <c:showCatName val="1"/>
              <c:showSerName val="0"/>
              <c:showPercent val="1"/>
              <c:showBubbleSize val="0"/>
              <c:extLst>
                <c:ext xmlns:c15="http://schemas.microsoft.com/office/drawing/2012/chart" uri="{CE6537A1-D6FC-4f65-9D91-7224C49458BB}">
                  <c15:layout>
                    <c:manualLayout>
                      <c:w val="0.28714199232841897"/>
                      <c:h val="0.19968021466933314"/>
                    </c:manualLayout>
                  </c15:layout>
                </c:ext>
                <c:ext xmlns:c16="http://schemas.microsoft.com/office/drawing/2014/chart" uri="{C3380CC4-5D6E-409C-BE32-E72D297353CC}">
                  <c16:uniqueId val="{00000007-74A0-AC49-A6D9-E9488B68B08D}"/>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zh-TW"/>
              </a:p>
            </c:txPr>
            <c:dLblPos val="bestFit"/>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'Statistics and Tables'!$A$80:$A$84</c:f>
              <c:strCache>
                <c:ptCount val="5"/>
                <c:pt idx="0">
                  <c:v>Imperial Clan</c:v>
                </c:pt>
                <c:pt idx="1">
                  <c:v>Official</c:v>
                </c:pt>
                <c:pt idx="2">
                  <c:v>Shi</c:v>
                </c:pt>
                <c:pt idx="3">
                  <c:v>Unmentioned</c:v>
                </c:pt>
                <c:pt idx="4">
                  <c:v>Unknown</c:v>
                </c:pt>
              </c:strCache>
            </c:strRef>
          </c:cat>
          <c:val>
            <c:numRef>
              <c:f>'Statistics and Tables'!$B$80:$B$84</c:f>
              <c:numCache>
                <c:formatCode>General</c:formatCode>
                <c:ptCount val="5"/>
                <c:pt idx="0">
                  <c:v>9</c:v>
                </c:pt>
                <c:pt idx="1">
                  <c:v>114</c:v>
                </c:pt>
                <c:pt idx="2">
                  <c:v>17</c:v>
                </c:pt>
                <c:pt idx="3">
                  <c:v>8</c:v>
                </c:pt>
                <c:pt idx="4">
                  <c:v>15</c:v>
                </c:pt>
              </c:numCache>
            </c:numRef>
          </c:val>
          <c:extLst>
            <c:ext xmlns:c16="http://schemas.microsoft.com/office/drawing/2014/chart" uri="{C3380CC4-5D6E-409C-BE32-E72D297353CC}">
              <c16:uniqueId val="{0000000E-74A0-AC49-A6D9-E9488B68B08D}"/>
            </c:ext>
          </c:extLst>
        </c:ser>
        <c:dLbls>
          <c:dLblPos val="inEnd"/>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zh-TW"/>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colors3.xml><?xml version="1.0" encoding="utf-8"?>
<cs:colorStyle xmlns:cs="http://schemas.microsoft.com/office/drawing/2012/chartStyle" xmlns:a="http://schemas.openxmlformats.org/drawingml/2006/main" meth="withinLinear" id="14">
  <a:schemeClr val="accent1"/>
</cs:colorStyle>
</file>

<file path=xl/charts/colors4.xml><?xml version="1.0" encoding="utf-8"?>
<cs:colorStyle xmlns:cs="http://schemas.microsoft.com/office/drawing/2012/chartStyle" xmlns:a="http://schemas.openxmlformats.org/drawingml/2006/main" meth="withinLinear" id="14">
  <a:schemeClr val="accent1"/>
</cs:colorStyle>
</file>

<file path=xl/charts/colors5.xml><?xml version="1.0" encoding="utf-8"?>
<cs:colorStyle xmlns:cs="http://schemas.microsoft.com/office/drawing/2012/chartStyle" xmlns:a="http://schemas.openxmlformats.org/drawingml/2006/main" meth="withinLinear" id="14">
  <a:schemeClr val="accent1"/>
</cs:colorStyle>
</file>

<file path=xl/charts/colors6.xml><?xml version="1.0" encoding="utf-8"?>
<cs:colorStyle xmlns:cs="http://schemas.microsoft.com/office/drawing/2012/chartStyle" xmlns:a="http://schemas.openxmlformats.org/drawingml/2006/main" meth="withinLinear" id="14">
  <a:schemeClr val="accent1"/>
</cs:colorStyle>
</file>

<file path=xl/charts/colors7.xml><?xml version="1.0" encoding="utf-8"?>
<cs:colorStyle xmlns:cs="http://schemas.microsoft.com/office/drawing/2012/chartStyle" xmlns:a="http://schemas.openxmlformats.org/drawingml/2006/main" meth="withinLinear" id="14">
  <a:schemeClr val="accent1"/>
</cs:colorStyle>
</file>

<file path=xl/charts/colors8.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158301</xdr:colOff>
      <xdr:row>2</xdr:row>
      <xdr:rowOff>187171</xdr:rowOff>
    </xdr:from>
    <xdr:to>
      <xdr:col>3</xdr:col>
      <xdr:colOff>752566</xdr:colOff>
      <xdr:row>14</xdr:row>
      <xdr:rowOff>50825</xdr:rowOff>
    </xdr:to>
    <xdr:graphicFrame macro="">
      <xdr:nvGraphicFramePr>
        <xdr:cNvPr id="2" name="Chart 2">
          <a:extLst>
            <a:ext uri="{FF2B5EF4-FFF2-40B4-BE49-F238E27FC236}">
              <a16:creationId xmlns:a16="http://schemas.microsoft.com/office/drawing/2014/main" id="{44AC1CBA-4B68-D540-B251-625379D35B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672476</xdr:colOff>
      <xdr:row>2</xdr:row>
      <xdr:rowOff>185854</xdr:rowOff>
    </xdr:from>
    <xdr:to>
      <xdr:col>11</xdr:col>
      <xdr:colOff>316239</xdr:colOff>
      <xdr:row>14</xdr:row>
      <xdr:rowOff>53627</xdr:rowOff>
    </xdr:to>
    <xdr:graphicFrame macro="">
      <xdr:nvGraphicFramePr>
        <xdr:cNvPr id="3" name="Chart 4">
          <a:extLst>
            <a:ext uri="{FF2B5EF4-FFF2-40B4-BE49-F238E27FC236}">
              <a16:creationId xmlns:a16="http://schemas.microsoft.com/office/drawing/2014/main" id="{597DD940-4ABC-B041-81D2-BE8F34FEDC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69002</xdr:colOff>
      <xdr:row>2</xdr:row>
      <xdr:rowOff>185854</xdr:rowOff>
    </xdr:from>
    <xdr:to>
      <xdr:col>7</xdr:col>
      <xdr:colOff>683910</xdr:colOff>
      <xdr:row>14</xdr:row>
      <xdr:rowOff>53627</xdr:rowOff>
    </xdr:to>
    <xdr:graphicFrame macro="">
      <xdr:nvGraphicFramePr>
        <xdr:cNvPr id="4" name="Chart 5">
          <a:extLst>
            <a:ext uri="{FF2B5EF4-FFF2-40B4-BE49-F238E27FC236}">
              <a16:creationId xmlns:a16="http://schemas.microsoft.com/office/drawing/2014/main" id="{427D797B-7332-6A4B-BCB8-3F1B450B81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150408</xdr:colOff>
      <xdr:row>14</xdr:row>
      <xdr:rowOff>186503</xdr:rowOff>
    </xdr:from>
    <xdr:to>
      <xdr:col>3</xdr:col>
      <xdr:colOff>764008</xdr:colOff>
      <xdr:row>28</xdr:row>
      <xdr:rowOff>167574</xdr:rowOff>
    </xdr:to>
    <xdr:graphicFrame macro="">
      <xdr:nvGraphicFramePr>
        <xdr:cNvPr id="5" name="Chart 6">
          <a:extLst>
            <a:ext uri="{FF2B5EF4-FFF2-40B4-BE49-F238E27FC236}">
              <a16:creationId xmlns:a16="http://schemas.microsoft.com/office/drawing/2014/main" id="{82250FA1-A88F-2C4A-9D2B-D0AF43FA13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57565</xdr:colOff>
      <xdr:row>14</xdr:row>
      <xdr:rowOff>185853</xdr:rowOff>
    </xdr:from>
    <xdr:to>
      <xdr:col>7</xdr:col>
      <xdr:colOff>653827</xdr:colOff>
      <xdr:row>28</xdr:row>
      <xdr:rowOff>171921</xdr:rowOff>
    </xdr:to>
    <xdr:graphicFrame macro="">
      <xdr:nvGraphicFramePr>
        <xdr:cNvPr id="6" name="Chart 7">
          <a:extLst>
            <a:ext uri="{FF2B5EF4-FFF2-40B4-BE49-F238E27FC236}">
              <a16:creationId xmlns:a16="http://schemas.microsoft.com/office/drawing/2014/main" id="{451AB1F3-52BC-C046-B5FF-CFE7C3EFB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672476</xdr:colOff>
      <xdr:row>14</xdr:row>
      <xdr:rowOff>185853</xdr:rowOff>
    </xdr:from>
    <xdr:to>
      <xdr:col>11</xdr:col>
      <xdr:colOff>324090</xdr:colOff>
      <xdr:row>28</xdr:row>
      <xdr:rowOff>171921</xdr:rowOff>
    </xdr:to>
    <xdr:graphicFrame macro="">
      <xdr:nvGraphicFramePr>
        <xdr:cNvPr id="7" name="Chart 8">
          <a:extLst>
            <a:ext uri="{FF2B5EF4-FFF2-40B4-BE49-F238E27FC236}">
              <a16:creationId xmlns:a16="http://schemas.microsoft.com/office/drawing/2014/main" id="{4E5CD1FF-D64D-7344-B109-71DF62D746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146975</xdr:colOff>
      <xdr:row>29</xdr:row>
      <xdr:rowOff>193288</xdr:rowOff>
    </xdr:from>
    <xdr:to>
      <xdr:col>3</xdr:col>
      <xdr:colOff>672476</xdr:colOff>
      <xdr:row>40</xdr:row>
      <xdr:rowOff>197637</xdr:rowOff>
    </xdr:to>
    <xdr:graphicFrame macro="">
      <xdr:nvGraphicFramePr>
        <xdr:cNvPr id="8" name="Chart 9">
          <a:extLst>
            <a:ext uri="{FF2B5EF4-FFF2-40B4-BE49-F238E27FC236}">
              <a16:creationId xmlns:a16="http://schemas.microsoft.com/office/drawing/2014/main" id="{6C9EE25E-0A6F-2D4B-8BCF-677FBEF899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65765</xdr:colOff>
      <xdr:row>29</xdr:row>
      <xdr:rowOff>192428</xdr:rowOff>
    </xdr:from>
    <xdr:to>
      <xdr:col>7</xdr:col>
      <xdr:colOff>574697</xdr:colOff>
      <xdr:row>40</xdr:row>
      <xdr:rowOff>185853</xdr:rowOff>
    </xdr:to>
    <xdr:graphicFrame macro="">
      <xdr:nvGraphicFramePr>
        <xdr:cNvPr id="9" name="Chart 10">
          <a:extLst>
            <a:ext uri="{FF2B5EF4-FFF2-40B4-BE49-F238E27FC236}">
              <a16:creationId xmlns:a16="http://schemas.microsoft.com/office/drawing/2014/main" id="{E0794F81-93B9-704C-8AC8-9633329633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83B69-2FF5-3448-B281-BFF8A2FD35EE}">
  <dimension ref="A1:P134"/>
  <sheetViews>
    <sheetView workbookViewId="0">
      <selection activeCell="L43" sqref="L43"/>
    </sheetView>
  </sheetViews>
  <sheetFormatPr baseColWidth="10" defaultRowHeight="15"/>
  <sheetData>
    <row r="1" spans="1:16" ht="16">
      <c r="A1" s="1" t="s">
        <v>0</v>
      </c>
      <c r="B1" s="1" t="s">
        <v>1</v>
      </c>
      <c r="C1" s="1" t="s">
        <v>2</v>
      </c>
      <c r="D1" s="1" t="s">
        <v>3</v>
      </c>
      <c r="E1" s="2" t="s">
        <v>4</v>
      </c>
      <c r="F1" s="1" t="s">
        <v>5</v>
      </c>
      <c r="G1" s="1" t="s">
        <v>6</v>
      </c>
      <c r="H1" s="1" t="s">
        <v>7</v>
      </c>
      <c r="I1" s="1" t="s">
        <v>8</v>
      </c>
      <c r="J1" s="1" t="s">
        <v>9</v>
      </c>
      <c r="K1" s="1" t="s">
        <v>10</v>
      </c>
      <c r="L1" s="1" t="s">
        <v>11</v>
      </c>
      <c r="M1" s="1" t="s">
        <v>12</v>
      </c>
      <c r="N1" s="1" t="s">
        <v>13</v>
      </c>
      <c r="O1" s="1" t="s">
        <v>14</v>
      </c>
      <c r="P1" s="3" t="s">
        <v>15</v>
      </c>
    </row>
    <row r="2" spans="1:16" ht="16">
      <c r="A2" s="4">
        <v>1841</v>
      </c>
      <c r="B2" s="2" t="s">
        <v>16</v>
      </c>
      <c r="C2" s="2" t="s">
        <v>17</v>
      </c>
      <c r="D2" s="4">
        <v>1117</v>
      </c>
      <c r="E2" s="4">
        <v>1</v>
      </c>
      <c r="F2" s="2" t="s">
        <v>18</v>
      </c>
      <c r="G2" s="2" t="s">
        <v>19</v>
      </c>
      <c r="H2" s="2" t="s">
        <v>20</v>
      </c>
      <c r="I2" s="2" t="s">
        <v>21</v>
      </c>
      <c r="J2" s="2" t="s">
        <v>22</v>
      </c>
      <c r="K2" s="2" t="s">
        <v>23</v>
      </c>
      <c r="L2" s="5" t="s">
        <v>24</v>
      </c>
      <c r="M2" s="1" t="s">
        <v>25</v>
      </c>
      <c r="N2" s="5" t="s">
        <v>26</v>
      </c>
      <c r="O2" s="2"/>
      <c r="P2" s="6" t="s">
        <v>27</v>
      </c>
    </row>
    <row r="3" spans="1:16" ht="16">
      <c r="A3" s="1">
        <v>4161</v>
      </c>
      <c r="B3" s="1" t="s">
        <v>28</v>
      </c>
      <c r="C3" s="1" t="s">
        <v>29</v>
      </c>
      <c r="D3" s="1">
        <v>993</v>
      </c>
      <c r="E3" s="4">
        <v>1</v>
      </c>
      <c r="F3" s="1" t="s">
        <v>30</v>
      </c>
      <c r="G3" s="1" t="s">
        <v>31</v>
      </c>
      <c r="H3" s="1" t="s">
        <v>32</v>
      </c>
      <c r="I3" s="1" t="s">
        <v>33</v>
      </c>
      <c r="J3" s="1" t="s">
        <v>34</v>
      </c>
      <c r="K3" s="1" t="s">
        <v>35</v>
      </c>
      <c r="L3" s="1" t="s">
        <v>36</v>
      </c>
      <c r="M3" s="1" t="s">
        <v>37</v>
      </c>
      <c r="N3" s="1" t="s">
        <v>38</v>
      </c>
      <c r="O3" s="1" t="s">
        <v>39</v>
      </c>
      <c r="P3" s="7" t="s">
        <v>40</v>
      </c>
    </row>
    <row r="4" spans="1:16" ht="16">
      <c r="A4" s="1">
        <v>4167</v>
      </c>
      <c r="B4" s="1" t="s">
        <v>41</v>
      </c>
      <c r="C4" s="1" t="s">
        <v>42</v>
      </c>
      <c r="D4" s="1">
        <v>1093</v>
      </c>
      <c r="E4" s="4">
        <v>1</v>
      </c>
      <c r="F4" s="1" t="s">
        <v>43</v>
      </c>
      <c r="G4" s="1" t="s">
        <v>44</v>
      </c>
      <c r="H4" s="1" t="s">
        <v>45</v>
      </c>
      <c r="I4" s="1" t="s">
        <v>46</v>
      </c>
      <c r="J4" s="1" t="s">
        <v>47</v>
      </c>
      <c r="K4" s="1" t="s">
        <v>21</v>
      </c>
      <c r="L4" s="1" t="s">
        <v>48</v>
      </c>
      <c r="M4" s="1" t="s">
        <v>25</v>
      </c>
      <c r="N4" s="1" t="s">
        <v>26</v>
      </c>
      <c r="O4" s="1"/>
      <c r="P4" s="7" t="s">
        <v>49</v>
      </c>
    </row>
    <row r="5" spans="1:16" ht="16">
      <c r="A5" s="1">
        <v>4179</v>
      </c>
      <c r="B5" s="1" t="s">
        <v>50</v>
      </c>
      <c r="C5" s="1" t="s">
        <v>51</v>
      </c>
      <c r="D5" s="1">
        <v>1110</v>
      </c>
      <c r="E5" s="4">
        <v>1</v>
      </c>
      <c r="F5" s="1" t="s">
        <v>52</v>
      </c>
      <c r="G5" s="1" t="s">
        <v>53</v>
      </c>
      <c r="H5" s="1" t="s">
        <v>45</v>
      </c>
      <c r="I5" s="1" t="s">
        <v>54</v>
      </c>
      <c r="J5" s="1" t="s">
        <v>55</v>
      </c>
      <c r="K5" s="1" t="s">
        <v>56</v>
      </c>
      <c r="L5" s="1" t="s">
        <v>36</v>
      </c>
      <c r="M5" s="1" t="s">
        <v>57</v>
      </c>
      <c r="N5" s="1" t="s">
        <v>38</v>
      </c>
      <c r="O5" s="1"/>
      <c r="P5" s="7" t="s">
        <v>58</v>
      </c>
    </row>
    <row r="6" spans="1:16" ht="16">
      <c r="A6" s="1">
        <v>4190</v>
      </c>
      <c r="B6" s="1" t="s">
        <v>59</v>
      </c>
      <c r="C6" s="1" t="s">
        <v>60</v>
      </c>
      <c r="D6" s="1">
        <v>1116</v>
      </c>
      <c r="E6" s="4">
        <v>1</v>
      </c>
      <c r="F6" s="1" t="s">
        <v>61</v>
      </c>
      <c r="G6" s="1" t="s">
        <v>62</v>
      </c>
      <c r="H6" s="1" t="s">
        <v>45</v>
      </c>
      <c r="I6" s="1" t="s">
        <v>46</v>
      </c>
      <c r="J6" s="1" t="s">
        <v>63</v>
      </c>
      <c r="K6" s="1" t="s">
        <v>64</v>
      </c>
      <c r="L6" s="1" t="s">
        <v>65</v>
      </c>
      <c r="M6" s="1" t="s">
        <v>25</v>
      </c>
      <c r="N6" s="1" t="s">
        <v>26</v>
      </c>
      <c r="O6" s="1"/>
      <c r="P6" s="7" t="s">
        <v>66</v>
      </c>
    </row>
    <row r="7" spans="1:16" ht="16">
      <c r="A7" s="1">
        <v>4191</v>
      </c>
      <c r="B7" s="1" t="s">
        <v>67</v>
      </c>
      <c r="C7" s="1" t="s">
        <v>68</v>
      </c>
      <c r="D7" s="1"/>
      <c r="E7" s="4">
        <v>1</v>
      </c>
      <c r="F7" s="1" t="s">
        <v>69</v>
      </c>
      <c r="G7" s="1" t="s">
        <v>69</v>
      </c>
      <c r="H7" s="1" t="s">
        <v>45</v>
      </c>
      <c r="I7" s="1" t="s">
        <v>70</v>
      </c>
      <c r="J7" s="1" t="s">
        <v>71</v>
      </c>
      <c r="K7" s="1" t="s">
        <v>21</v>
      </c>
      <c r="L7" s="1" t="s">
        <v>36</v>
      </c>
      <c r="M7" s="1"/>
      <c r="N7" s="1" t="s">
        <v>38</v>
      </c>
      <c r="O7" s="1"/>
      <c r="P7" s="7" t="s">
        <v>72</v>
      </c>
    </row>
    <row r="8" spans="1:16" ht="16">
      <c r="A8" s="1">
        <v>4199</v>
      </c>
      <c r="B8" s="1" t="s">
        <v>73</v>
      </c>
      <c r="C8" s="1" t="s">
        <v>74</v>
      </c>
      <c r="D8" s="1">
        <v>1113</v>
      </c>
      <c r="E8" s="4">
        <v>1</v>
      </c>
      <c r="F8" s="1" t="s">
        <v>75</v>
      </c>
      <c r="G8" s="1" t="s">
        <v>76</v>
      </c>
      <c r="H8" s="1" t="s">
        <v>77</v>
      </c>
      <c r="I8" s="1"/>
      <c r="J8" s="1" t="s">
        <v>78</v>
      </c>
      <c r="K8" s="1" t="s">
        <v>79</v>
      </c>
      <c r="L8" s="1" t="s">
        <v>65</v>
      </c>
      <c r="M8" s="1" t="s">
        <v>80</v>
      </c>
      <c r="N8" s="1" t="s">
        <v>26</v>
      </c>
      <c r="O8" s="1"/>
      <c r="P8" s="7" t="s">
        <v>81</v>
      </c>
    </row>
    <row r="9" spans="1:16" ht="16">
      <c r="A9" s="1">
        <v>4201</v>
      </c>
      <c r="B9" s="1" t="s">
        <v>82</v>
      </c>
      <c r="C9" s="1" t="s">
        <v>83</v>
      </c>
      <c r="D9" s="1">
        <v>1119</v>
      </c>
      <c r="E9" s="4">
        <v>1</v>
      </c>
      <c r="F9" s="1" t="s">
        <v>84</v>
      </c>
      <c r="G9" s="1" t="s">
        <v>85</v>
      </c>
      <c r="H9" s="1" t="s">
        <v>77</v>
      </c>
      <c r="I9" s="1" t="s">
        <v>86</v>
      </c>
      <c r="J9" s="1" t="s">
        <v>87</v>
      </c>
      <c r="K9" s="1" t="s">
        <v>21</v>
      </c>
      <c r="L9" s="1" t="s">
        <v>88</v>
      </c>
      <c r="M9" s="1" t="s">
        <v>80</v>
      </c>
      <c r="N9" s="1" t="s">
        <v>26</v>
      </c>
      <c r="O9" s="1"/>
      <c r="P9" s="7" t="s">
        <v>89</v>
      </c>
    </row>
    <row r="10" spans="1:16" ht="16">
      <c r="A10" s="1">
        <v>4204</v>
      </c>
      <c r="B10" s="1" t="s">
        <v>90</v>
      </c>
      <c r="C10" s="1" t="s">
        <v>91</v>
      </c>
      <c r="D10" s="1">
        <v>1018</v>
      </c>
      <c r="E10" s="4">
        <v>1</v>
      </c>
      <c r="F10" s="1" t="s">
        <v>92</v>
      </c>
      <c r="G10" s="1" t="s">
        <v>93</v>
      </c>
      <c r="H10" s="1" t="s">
        <v>45</v>
      </c>
      <c r="I10" s="1" t="s">
        <v>94</v>
      </c>
      <c r="J10" s="1" t="s">
        <v>95</v>
      </c>
      <c r="K10" s="1" t="s">
        <v>96</v>
      </c>
      <c r="L10" s="1" t="s">
        <v>36</v>
      </c>
      <c r="M10" s="1" t="s">
        <v>25</v>
      </c>
      <c r="N10" s="1" t="s">
        <v>38</v>
      </c>
      <c r="O10" s="1" t="s">
        <v>39</v>
      </c>
      <c r="P10" s="7" t="s">
        <v>97</v>
      </c>
    </row>
    <row r="11" spans="1:16" ht="16">
      <c r="A11" s="1">
        <v>4205</v>
      </c>
      <c r="B11" s="1" t="s">
        <v>98</v>
      </c>
      <c r="C11" s="1" t="s">
        <v>99</v>
      </c>
      <c r="D11" s="1">
        <v>1112</v>
      </c>
      <c r="E11" s="4">
        <v>1</v>
      </c>
      <c r="F11" s="1" t="s">
        <v>100</v>
      </c>
      <c r="G11" s="1" t="s">
        <v>101</v>
      </c>
      <c r="H11" s="1" t="s">
        <v>77</v>
      </c>
      <c r="I11" s="1"/>
      <c r="J11" s="1" t="s">
        <v>102</v>
      </c>
      <c r="K11" s="1" t="s">
        <v>103</v>
      </c>
      <c r="L11" s="1" t="s">
        <v>36</v>
      </c>
      <c r="M11" s="1" t="s">
        <v>25</v>
      </c>
      <c r="N11" s="1" t="s">
        <v>38</v>
      </c>
      <c r="O11" s="1" t="s">
        <v>39</v>
      </c>
      <c r="P11" s="7" t="s">
        <v>104</v>
      </c>
    </row>
    <row r="12" spans="1:16" ht="16">
      <c r="A12" s="1">
        <v>4206</v>
      </c>
      <c r="B12" s="1" t="s">
        <v>105</v>
      </c>
      <c r="C12" s="1" t="s">
        <v>106</v>
      </c>
      <c r="D12" s="1">
        <v>1111</v>
      </c>
      <c r="E12" s="4">
        <v>1</v>
      </c>
      <c r="F12" s="1" t="s">
        <v>107</v>
      </c>
      <c r="G12" s="1" t="s">
        <v>108</v>
      </c>
      <c r="H12" s="1" t="s">
        <v>77</v>
      </c>
      <c r="I12" s="1"/>
      <c r="J12" s="1" t="s">
        <v>109</v>
      </c>
      <c r="K12" s="1" t="s">
        <v>110</v>
      </c>
      <c r="L12" s="1" t="s">
        <v>111</v>
      </c>
      <c r="M12" s="1" t="s">
        <v>25</v>
      </c>
      <c r="N12" s="1" t="s">
        <v>26</v>
      </c>
      <c r="O12" s="1"/>
      <c r="P12" s="7" t="s">
        <v>112</v>
      </c>
    </row>
    <row r="13" spans="1:16" ht="16">
      <c r="A13" s="1">
        <v>4207</v>
      </c>
      <c r="B13" s="1" t="s">
        <v>113</v>
      </c>
      <c r="C13" s="1" t="s">
        <v>114</v>
      </c>
      <c r="D13" s="1">
        <v>1117</v>
      </c>
      <c r="E13" s="4">
        <v>1</v>
      </c>
      <c r="F13" s="1" t="s">
        <v>115</v>
      </c>
      <c r="G13" s="1" t="s">
        <v>116</v>
      </c>
      <c r="H13" s="1" t="s">
        <v>77</v>
      </c>
      <c r="I13" s="1" t="s">
        <v>46</v>
      </c>
      <c r="J13" s="1" t="s">
        <v>117</v>
      </c>
      <c r="K13" s="1" t="s">
        <v>21</v>
      </c>
      <c r="L13" s="1" t="s">
        <v>48</v>
      </c>
      <c r="M13" s="1" t="s">
        <v>25</v>
      </c>
      <c r="N13" s="1" t="s">
        <v>26</v>
      </c>
      <c r="O13" s="1"/>
      <c r="P13" s="7" t="s">
        <v>118</v>
      </c>
    </row>
    <row r="14" spans="1:16" ht="16">
      <c r="A14" s="1">
        <v>4209</v>
      </c>
      <c r="B14" s="1" t="s">
        <v>119</v>
      </c>
      <c r="C14" s="1" t="s">
        <v>120</v>
      </c>
      <c r="D14" s="1" t="s">
        <v>121</v>
      </c>
      <c r="E14" s="4">
        <v>1</v>
      </c>
      <c r="F14" s="1" t="s">
        <v>122</v>
      </c>
      <c r="G14" s="1" t="s">
        <v>123</v>
      </c>
      <c r="H14" s="1" t="s">
        <v>45</v>
      </c>
      <c r="I14" s="1" t="s">
        <v>46</v>
      </c>
      <c r="J14" s="1" t="s">
        <v>117</v>
      </c>
      <c r="K14" s="1" t="s">
        <v>21</v>
      </c>
      <c r="L14" s="1" t="s">
        <v>48</v>
      </c>
      <c r="M14" s="1" t="s">
        <v>25</v>
      </c>
      <c r="N14" s="1" t="s">
        <v>26</v>
      </c>
      <c r="O14" s="1"/>
      <c r="P14" s="7" t="s">
        <v>124</v>
      </c>
    </row>
    <row r="15" spans="1:16" ht="16">
      <c r="A15" s="1">
        <v>4211</v>
      </c>
      <c r="B15" s="1" t="s">
        <v>125</v>
      </c>
      <c r="C15" s="1" t="s">
        <v>42</v>
      </c>
      <c r="D15" s="1">
        <v>1093</v>
      </c>
      <c r="E15" s="4">
        <v>1</v>
      </c>
      <c r="F15" s="1" t="s">
        <v>126</v>
      </c>
      <c r="G15" s="1" t="s">
        <v>127</v>
      </c>
      <c r="H15" s="1" t="s">
        <v>45</v>
      </c>
      <c r="I15" s="1" t="s">
        <v>46</v>
      </c>
      <c r="J15" s="1" t="s">
        <v>128</v>
      </c>
      <c r="K15" s="1" t="s">
        <v>21</v>
      </c>
      <c r="L15" s="1" t="s">
        <v>129</v>
      </c>
      <c r="M15" s="1" t="s">
        <v>25</v>
      </c>
      <c r="N15" s="1" t="s">
        <v>26</v>
      </c>
      <c r="O15" s="1"/>
      <c r="P15" s="7" t="s">
        <v>130</v>
      </c>
    </row>
    <row r="16" spans="1:16" ht="16">
      <c r="A16" s="1">
        <v>4214</v>
      </c>
      <c r="B16" s="1" t="s">
        <v>131</v>
      </c>
      <c r="C16" s="1" t="s">
        <v>132</v>
      </c>
      <c r="D16" s="1"/>
      <c r="E16" s="4">
        <v>1</v>
      </c>
      <c r="F16" s="1" t="s">
        <v>69</v>
      </c>
      <c r="G16" s="1" t="s">
        <v>69</v>
      </c>
      <c r="H16" s="1" t="s">
        <v>45</v>
      </c>
      <c r="I16" s="1" t="s">
        <v>133</v>
      </c>
      <c r="J16" s="1" t="s">
        <v>134</v>
      </c>
      <c r="K16" s="1" t="s">
        <v>69</v>
      </c>
      <c r="L16" s="1" t="s">
        <v>36</v>
      </c>
      <c r="M16" s="1"/>
      <c r="N16" s="1" t="s">
        <v>38</v>
      </c>
      <c r="O16" s="1"/>
      <c r="P16" s="7" t="s">
        <v>135</v>
      </c>
    </row>
    <row r="17" spans="1:16" ht="16">
      <c r="A17" s="1">
        <v>4216</v>
      </c>
      <c r="B17" s="1" t="s">
        <v>136</v>
      </c>
      <c r="C17" s="1" t="s">
        <v>137</v>
      </c>
      <c r="D17" s="1">
        <v>1090</v>
      </c>
      <c r="E17" s="4">
        <v>1</v>
      </c>
      <c r="F17" s="1" t="s">
        <v>138</v>
      </c>
      <c r="G17" s="1" t="s">
        <v>69</v>
      </c>
      <c r="H17" s="1" t="s">
        <v>77</v>
      </c>
      <c r="I17" s="1"/>
      <c r="J17" s="1" t="s">
        <v>139</v>
      </c>
      <c r="K17" s="1" t="s">
        <v>140</v>
      </c>
      <c r="L17" s="1" t="s">
        <v>36</v>
      </c>
      <c r="M17" s="1"/>
      <c r="N17" s="1" t="s">
        <v>38</v>
      </c>
      <c r="O17" s="1"/>
      <c r="P17" s="7" t="s">
        <v>141</v>
      </c>
    </row>
    <row r="18" spans="1:16" ht="16">
      <c r="A18" s="1">
        <v>4219</v>
      </c>
      <c r="B18" s="1" t="s">
        <v>142</v>
      </c>
      <c r="C18" s="1" t="s">
        <v>143</v>
      </c>
      <c r="D18" s="1">
        <v>1057</v>
      </c>
      <c r="E18" s="4">
        <v>1</v>
      </c>
      <c r="F18" s="1" t="s">
        <v>69</v>
      </c>
      <c r="G18" s="1" t="s">
        <v>69</v>
      </c>
      <c r="H18" s="1" t="s">
        <v>45</v>
      </c>
      <c r="I18" s="1" t="s">
        <v>144</v>
      </c>
      <c r="J18" s="1" t="s">
        <v>145</v>
      </c>
      <c r="K18" s="1" t="s">
        <v>21</v>
      </c>
      <c r="L18" s="1" t="s">
        <v>36</v>
      </c>
      <c r="M18" s="1"/>
      <c r="N18" s="1" t="s">
        <v>38</v>
      </c>
      <c r="O18" s="1"/>
      <c r="P18" s="7" t="s">
        <v>146</v>
      </c>
    </row>
    <row r="19" spans="1:16" ht="16">
      <c r="A19" s="1">
        <v>4220</v>
      </c>
      <c r="B19" s="1" t="s">
        <v>147</v>
      </c>
      <c r="C19" s="1" t="s">
        <v>148</v>
      </c>
      <c r="D19" s="1"/>
      <c r="E19" s="4">
        <v>1</v>
      </c>
      <c r="F19" s="1" t="s">
        <v>149</v>
      </c>
      <c r="G19" s="1" t="s">
        <v>69</v>
      </c>
      <c r="H19" s="1" t="s">
        <v>45</v>
      </c>
      <c r="I19" s="1"/>
      <c r="J19" s="1" t="s">
        <v>150</v>
      </c>
      <c r="K19" s="1" t="s">
        <v>151</v>
      </c>
      <c r="L19" s="1" t="s">
        <v>36</v>
      </c>
      <c r="M19" s="1" t="s">
        <v>25</v>
      </c>
      <c r="N19" s="1" t="s">
        <v>38</v>
      </c>
      <c r="O19" s="1"/>
      <c r="P19" s="7" t="s">
        <v>152</v>
      </c>
    </row>
    <row r="20" spans="1:16" ht="16">
      <c r="A20" s="1">
        <v>4234</v>
      </c>
      <c r="B20" s="1" t="s">
        <v>153</v>
      </c>
      <c r="C20" s="1" t="s">
        <v>154</v>
      </c>
      <c r="D20" s="1">
        <v>1087</v>
      </c>
      <c r="E20" s="4">
        <v>1</v>
      </c>
      <c r="F20" s="1" t="s">
        <v>155</v>
      </c>
      <c r="G20" s="1" t="s">
        <v>156</v>
      </c>
      <c r="H20" s="1" t="s">
        <v>77</v>
      </c>
      <c r="I20" s="1"/>
      <c r="J20" s="1" t="s">
        <v>157</v>
      </c>
      <c r="K20" s="1" t="s">
        <v>158</v>
      </c>
      <c r="L20" s="1" t="s">
        <v>65</v>
      </c>
      <c r="M20" s="1" t="s">
        <v>80</v>
      </c>
      <c r="N20" s="1" t="s">
        <v>26</v>
      </c>
      <c r="O20" s="1"/>
      <c r="P20" s="7" t="s">
        <v>159</v>
      </c>
    </row>
    <row r="21" spans="1:16" ht="16">
      <c r="A21" s="1">
        <v>4253</v>
      </c>
      <c r="B21" s="1" t="s">
        <v>160</v>
      </c>
      <c r="C21" s="1" t="s">
        <v>161</v>
      </c>
      <c r="D21" s="1">
        <v>1058</v>
      </c>
      <c r="E21" s="4">
        <v>1</v>
      </c>
      <c r="F21" s="1" t="s">
        <v>162</v>
      </c>
      <c r="G21" s="1" t="s">
        <v>163</v>
      </c>
      <c r="H21" s="1" t="s">
        <v>77</v>
      </c>
      <c r="I21" s="1" t="s">
        <v>164</v>
      </c>
      <c r="J21" s="1" t="s">
        <v>165</v>
      </c>
      <c r="K21" s="1" t="s">
        <v>166</v>
      </c>
      <c r="L21" s="1" t="s">
        <v>36</v>
      </c>
      <c r="M21" s="1" t="s">
        <v>25</v>
      </c>
      <c r="N21" s="1" t="s">
        <v>38</v>
      </c>
      <c r="O21" s="1"/>
      <c r="P21" s="7" t="s">
        <v>167</v>
      </c>
    </row>
    <row r="22" spans="1:16" ht="16">
      <c r="A22" s="1">
        <v>4255</v>
      </c>
      <c r="B22" s="1" t="s">
        <v>168</v>
      </c>
      <c r="C22" s="1" t="s">
        <v>169</v>
      </c>
      <c r="D22" s="1">
        <v>970</v>
      </c>
      <c r="E22" s="4">
        <v>1</v>
      </c>
      <c r="F22" s="1" t="s">
        <v>170</v>
      </c>
      <c r="G22" s="1" t="s">
        <v>171</v>
      </c>
      <c r="H22" s="1" t="s">
        <v>45</v>
      </c>
      <c r="I22" s="1" t="s">
        <v>172</v>
      </c>
      <c r="J22" s="1" t="s">
        <v>173</v>
      </c>
      <c r="K22" s="1" t="s">
        <v>174</v>
      </c>
      <c r="L22" s="1" t="s">
        <v>65</v>
      </c>
      <c r="M22" s="1" t="s">
        <v>25</v>
      </c>
      <c r="N22" s="1" t="s">
        <v>26</v>
      </c>
      <c r="O22" s="1"/>
      <c r="P22" s="7" t="s">
        <v>175</v>
      </c>
    </row>
    <row r="23" spans="1:16" ht="16">
      <c r="A23" s="1">
        <v>4263</v>
      </c>
      <c r="B23" s="1" t="s">
        <v>176</v>
      </c>
      <c r="C23" s="1" t="s">
        <v>177</v>
      </c>
      <c r="D23" s="1">
        <v>1045</v>
      </c>
      <c r="E23" s="4">
        <v>1</v>
      </c>
      <c r="F23" s="1" t="s">
        <v>178</v>
      </c>
      <c r="G23" s="1" t="s">
        <v>179</v>
      </c>
      <c r="H23" s="1" t="s">
        <v>77</v>
      </c>
      <c r="I23" s="1"/>
      <c r="J23" s="1" t="s">
        <v>180</v>
      </c>
      <c r="K23" s="1" t="s">
        <v>181</v>
      </c>
      <c r="L23" s="1" t="s">
        <v>36</v>
      </c>
      <c r="M23" s="1" t="s">
        <v>25</v>
      </c>
      <c r="N23" s="1" t="s">
        <v>38</v>
      </c>
      <c r="O23" s="1"/>
      <c r="P23" s="7" t="s">
        <v>182</v>
      </c>
    </row>
    <row r="24" spans="1:16" ht="16">
      <c r="A24" s="1">
        <v>4264</v>
      </c>
      <c r="B24" s="1" t="s">
        <v>183</v>
      </c>
      <c r="C24" s="1" t="s">
        <v>184</v>
      </c>
      <c r="D24" s="1">
        <v>943</v>
      </c>
      <c r="E24" s="4">
        <v>1</v>
      </c>
      <c r="F24" s="1" t="s">
        <v>185</v>
      </c>
      <c r="G24" s="1" t="s">
        <v>186</v>
      </c>
      <c r="H24" s="1" t="s">
        <v>32</v>
      </c>
      <c r="I24" s="1"/>
      <c r="J24" s="1" t="s">
        <v>187</v>
      </c>
      <c r="K24" s="1" t="s">
        <v>188</v>
      </c>
      <c r="L24" s="1" t="s">
        <v>65</v>
      </c>
      <c r="M24" s="1" t="s">
        <v>37</v>
      </c>
      <c r="N24" s="1" t="s">
        <v>26</v>
      </c>
      <c r="O24" s="1" t="s">
        <v>39</v>
      </c>
      <c r="P24" s="7" t="s">
        <v>189</v>
      </c>
    </row>
    <row r="25" spans="1:16" ht="16">
      <c r="A25" s="1">
        <v>4288</v>
      </c>
      <c r="B25" s="1" t="s">
        <v>190</v>
      </c>
      <c r="C25" s="1" t="s">
        <v>191</v>
      </c>
      <c r="D25" s="1">
        <v>997</v>
      </c>
      <c r="E25" s="4">
        <v>1</v>
      </c>
      <c r="F25" s="1" t="s">
        <v>192</v>
      </c>
      <c r="G25" s="1" t="s">
        <v>193</v>
      </c>
      <c r="H25" s="1" t="s">
        <v>77</v>
      </c>
      <c r="I25" s="1" t="s">
        <v>194</v>
      </c>
      <c r="J25" s="1" t="s">
        <v>195</v>
      </c>
      <c r="K25" s="1" t="s">
        <v>196</v>
      </c>
      <c r="L25" s="1" t="s">
        <v>65</v>
      </c>
      <c r="M25" s="1" t="s">
        <v>25</v>
      </c>
      <c r="N25" s="1" t="s">
        <v>26</v>
      </c>
      <c r="O25" s="1"/>
      <c r="P25" s="7" t="s">
        <v>197</v>
      </c>
    </row>
    <row r="26" spans="1:16" ht="16">
      <c r="A26" s="1">
        <v>4307</v>
      </c>
      <c r="B26" s="1" t="s">
        <v>198</v>
      </c>
      <c r="C26" s="1" t="s">
        <v>199</v>
      </c>
      <c r="D26" s="1">
        <v>1053</v>
      </c>
      <c r="E26" s="4">
        <v>1</v>
      </c>
      <c r="F26" s="1" t="s">
        <v>200</v>
      </c>
      <c r="G26" s="1" t="s">
        <v>201</v>
      </c>
      <c r="H26" s="1" t="s">
        <v>77</v>
      </c>
      <c r="I26" s="1" t="s">
        <v>202</v>
      </c>
      <c r="J26" s="1" t="s">
        <v>203</v>
      </c>
      <c r="K26" s="1" t="s">
        <v>204</v>
      </c>
      <c r="L26" s="1" t="s">
        <v>36</v>
      </c>
      <c r="M26" s="1" t="s">
        <v>25</v>
      </c>
      <c r="N26" s="1" t="s">
        <v>38</v>
      </c>
      <c r="O26" s="1" t="s">
        <v>39</v>
      </c>
      <c r="P26" s="7" t="s">
        <v>205</v>
      </c>
    </row>
    <row r="27" spans="1:16" ht="16">
      <c r="A27" s="1">
        <v>4309</v>
      </c>
      <c r="B27" s="1" t="s">
        <v>206</v>
      </c>
      <c r="C27" s="1" t="s">
        <v>207</v>
      </c>
      <c r="D27" s="1">
        <v>1078</v>
      </c>
      <c r="E27" s="4">
        <v>1</v>
      </c>
      <c r="F27" s="1" t="s">
        <v>208</v>
      </c>
      <c r="G27" s="1" t="s">
        <v>209</v>
      </c>
      <c r="H27" s="1" t="s">
        <v>77</v>
      </c>
      <c r="I27" s="1"/>
      <c r="J27" s="1" t="s">
        <v>210</v>
      </c>
      <c r="K27" s="1" t="s">
        <v>211</v>
      </c>
      <c r="L27" s="1" t="s">
        <v>65</v>
      </c>
      <c r="M27" s="1" t="s">
        <v>80</v>
      </c>
      <c r="N27" s="1" t="s">
        <v>26</v>
      </c>
      <c r="O27" s="1"/>
      <c r="P27" s="7" t="s">
        <v>212</v>
      </c>
    </row>
    <row r="28" spans="1:16" ht="16">
      <c r="A28" s="1">
        <v>4323</v>
      </c>
      <c r="B28" s="1" t="s">
        <v>213</v>
      </c>
      <c r="C28" s="1" t="s">
        <v>148</v>
      </c>
      <c r="D28" s="1"/>
      <c r="E28" s="4">
        <v>1</v>
      </c>
      <c r="F28" s="1" t="s">
        <v>30</v>
      </c>
      <c r="G28" s="1" t="s">
        <v>69</v>
      </c>
      <c r="H28" s="1" t="s">
        <v>45</v>
      </c>
      <c r="I28" s="1" t="s">
        <v>214</v>
      </c>
      <c r="J28" s="1" t="s">
        <v>215</v>
      </c>
      <c r="K28" s="1" t="s">
        <v>216</v>
      </c>
      <c r="L28" s="1" t="s">
        <v>36</v>
      </c>
      <c r="M28" s="1" t="s">
        <v>25</v>
      </c>
      <c r="N28" s="1" t="s">
        <v>38</v>
      </c>
      <c r="O28" s="1"/>
      <c r="P28" s="7" t="s">
        <v>217</v>
      </c>
    </row>
    <row r="29" spans="1:16" ht="16">
      <c r="A29" s="1">
        <v>4327</v>
      </c>
      <c r="B29" s="1" t="s">
        <v>218</v>
      </c>
      <c r="C29" s="1" t="s">
        <v>219</v>
      </c>
      <c r="D29" s="1">
        <v>1071</v>
      </c>
      <c r="E29" s="4">
        <v>1</v>
      </c>
      <c r="F29" s="1" t="s">
        <v>220</v>
      </c>
      <c r="G29" s="1" t="s">
        <v>221</v>
      </c>
      <c r="H29" s="1" t="s">
        <v>45</v>
      </c>
      <c r="I29" s="1" t="s">
        <v>222</v>
      </c>
      <c r="J29" s="1" t="s">
        <v>223</v>
      </c>
      <c r="K29" s="1" t="s">
        <v>224</v>
      </c>
      <c r="L29" s="1" t="s">
        <v>36</v>
      </c>
      <c r="M29" s="1" t="s">
        <v>25</v>
      </c>
      <c r="N29" s="1" t="s">
        <v>38</v>
      </c>
      <c r="O29" s="1"/>
      <c r="P29" s="7" t="s">
        <v>225</v>
      </c>
    </row>
    <row r="30" spans="1:16" ht="16">
      <c r="A30" s="1">
        <v>4328</v>
      </c>
      <c r="B30" s="1" t="s">
        <v>226</v>
      </c>
      <c r="C30" s="1" t="s">
        <v>227</v>
      </c>
      <c r="D30" s="1">
        <v>1081</v>
      </c>
      <c r="E30" s="4">
        <v>1</v>
      </c>
      <c r="F30" s="1" t="s">
        <v>228</v>
      </c>
      <c r="G30" s="1" t="s">
        <v>229</v>
      </c>
      <c r="H30" s="1" t="s">
        <v>45</v>
      </c>
      <c r="I30" s="1" t="s">
        <v>230</v>
      </c>
      <c r="J30" s="1" t="s">
        <v>231</v>
      </c>
      <c r="K30" s="1" t="s">
        <v>232</v>
      </c>
      <c r="L30" s="1" t="s">
        <v>36</v>
      </c>
      <c r="M30" s="1" t="s">
        <v>25</v>
      </c>
      <c r="N30" s="1" t="s">
        <v>38</v>
      </c>
      <c r="O30" s="1"/>
      <c r="P30" s="7" t="s">
        <v>225</v>
      </c>
    </row>
    <row r="31" spans="1:16" ht="16">
      <c r="A31" s="1">
        <v>4334</v>
      </c>
      <c r="B31" s="1" t="s">
        <v>233</v>
      </c>
      <c r="C31" s="1" t="s">
        <v>234</v>
      </c>
      <c r="D31" s="1">
        <v>1072</v>
      </c>
      <c r="E31" s="4">
        <v>1</v>
      </c>
      <c r="F31" s="1" t="s">
        <v>235</v>
      </c>
      <c r="G31" s="1" t="s">
        <v>236</v>
      </c>
      <c r="H31" s="1" t="s">
        <v>77</v>
      </c>
      <c r="I31" s="1"/>
      <c r="J31" s="1" t="s">
        <v>237</v>
      </c>
      <c r="K31" s="1" t="s">
        <v>21</v>
      </c>
      <c r="L31" s="1" t="s">
        <v>36</v>
      </c>
      <c r="M31" s="1" t="s">
        <v>25</v>
      </c>
      <c r="N31" s="1" t="s">
        <v>38</v>
      </c>
      <c r="O31" s="1"/>
      <c r="P31" s="7" t="s">
        <v>238</v>
      </c>
    </row>
    <row r="32" spans="1:16" ht="16">
      <c r="A32" s="1">
        <v>4336</v>
      </c>
      <c r="B32" s="1" t="s">
        <v>239</v>
      </c>
      <c r="C32" s="1" t="s">
        <v>240</v>
      </c>
      <c r="D32" s="1">
        <v>1071</v>
      </c>
      <c r="E32" s="4">
        <v>1</v>
      </c>
      <c r="F32" s="1" t="s">
        <v>241</v>
      </c>
      <c r="G32" s="1" t="s">
        <v>242</v>
      </c>
      <c r="H32" s="1" t="s">
        <v>77</v>
      </c>
      <c r="I32" s="1"/>
      <c r="J32" s="1" t="s">
        <v>243</v>
      </c>
      <c r="K32" s="1" t="s">
        <v>244</v>
      </c>
      <c r="L32" s="1" t="s">
        <v>65</v>
      </c>
      <c r="M32" s="1" t="s">
        <v>80</v>
      </c>
      <c r="N32" s="1" t="s">
        <v>26</v>
      </c>
      <c r="O32" s="1"/>
      <c r="P32" s="7" t="s">
        <v>245</v>
      </c>
    </row>
    <row r="33" spans="1:16" ht="16">
      <c r="A33" s="1">
        <v>4355</v>
      </c>
      <c r="B33" s="1" t="s">
        <v>246</v>
      </c>
      <c r="C33" s="1" t="s">
        <v>247</v>
      </c>
      <c r="D33" s="1">
        <v>1068</v>
      </c>
      <c r="E33" s="4">
        <v>1</v>
      </c>
      <c r="F33" s="1" t="s">
        <v>248</v>
      </c>
      <c r="G33" s="1" t="s">
        <v>249</v>
      </c>
      <c r="H33" s="1" t="s">
        <v>45</v>
      </c>
      <c r="I33" s="1"/>
      <c r="J33" s="1" t="s">
        <v>250</v>
      </c>
      <c r="K33" s="1" t="s">
        <v>251</v>
      </c>
      <c r="L33" s="1" t="s">
        <v>36</v>
      </c>
      <c r="M33" s="1" t="s">
        <v>25</v>
      </c>
      <c r="N33" s="1" t="s">
        <v>38</v>
      </c>
      <c r="O33" s="1"/>
      <c r="P33" s="7" t="s">
        <v>252</v>
      </c>
    </row>
    <row r="34" spans="1:16" ht="16">
      <c r="A34" s="1">
        <v>4358</v>
      </c>
      <c r="B34" s="1" t="s">
        <v>253</v>
      </c>
      <c r="C34" s="1" t="s">
        <v>254</v>
      </c>
      <c r="D34" s="1" t="s">
        <v>255</v>
      </c>
      <c r="E34" s="4">
        <v>1</v>
      </c>
      <c r="F34" s="1" t="s">
        <v>256</v>
      </c>
      <c r="G34" s="1" t="s">
        <v>257</v>
      </c>
      <c r="H34" s="1" t="s">
        <v>45</v>
      </c>
      <c r="I34" s="1" t="s">
        <v>258</v>
      </c>
      <c r="J34" s="1" t="s">
        <v>259</v>
      </c>
      <c r="K34" s="1" t="s">
        <v>260</v>
      </c>
      <c r="L34" s="1" t="s">
        <v>36</v>
      </c>
      <c r="M34" s="1" t="s">
        <v>25</v>
      </c>
      <c r="N34" s="1" t="s">
        <v>38</v>
      </c>
      <c r="O34" s="1" t="s">
        <v>39</v>
      </c>
      <c r="P34" s="7" t="s">
        <v>261</v>
      </c>
    </row>
    <row r="35" spans="1:16" ht="16">
      <c r="A35" s="1">
        <v>4359</v>
      </c>
      <c r="B35" s="1" t="s">
        <v>262</v>
      </c>
      <c r="C35" s="1" t="s">
        <v>263</v>
      </c>
      <c r="D35" s="1">
        <v>1065</v>
      </c>
      <c r="E35" s="4">
        <v>1</v>
      </c>
      <c r="F35" s="1" t="s">
        <v>264</v>
      </c>
      <c r="G35" s="1" t="s">
        <v>265</v>
      </c>
      <c r="H35" s="1" t="s">
        <v>77</v>
      </c>
      <c r="I35" s="1" t="s">
        <v>266</v>
      </c>
      <c r="J35" s="1" t="s">
        <v>267</v>
      </c>
      <c r="K35" s="1" t="s">
        <v>268</v>
      </c>
      <c r="L35" s="1" t="s">
        <v>36</v>
      </c>
      <c r="M35" s="1" t="s">
        <v>25</v>
      </c>
      <c r="N35" s="1" t="s">
        <v>38</v>
      </c>
      <c r="O35" s="1" t="s">
        <v>39</v>
      </c>
      <c r="P35" s="7" t="s">
        <v>261</v>
      </c>
    </row>
    <row r="36" spans="1:16" ht="16">
      <c r="A36" s="1">
        <v>4388</v>
      </c>
      <c r="B36" s="1" t="s">
        <v>269</v>
      </c>
      <c r="C36" s="1" t="s">
        <v>270</v>
      </c>
      <c r="D36" s="1">
        <v>1026</v>
      </c>
      <c r="E36" s="4">
        <v>1</v>
      </c>
      <c r="F36" s="1" t="s">
        <v>271</v>
      </c>
      <c r="G36" s="1" t="s">
        <v>272</v>
      </c>
      <c r="H36" s="1" t="s">
        <v>77</v>
      </c>
      <c r="I36" s="1" t="s">
        <v>273</v>
      </c>
      <c r="J36" s="1" t="s">
        <v>274</v>
      </c>
      <c r="K36" s="1" t="s">
        <v>275</v>
      </c>
      <c r="L36" s="1" t="s">
        <v>65</v>
      </c>
      <c r="M36" s="1" t="s">
        <v>25</v>
      </c>
      <c r="N36" s="1" t="s">
        <v>26</v>
      </c>
      <c r="O36" s="1"/>
      <c r="P36" s="7" t="s">
        <v>276</v>
      </c>
    </row>
    <row r="37" spans="1:16" ht="16">
      <c r="A37" s="1">
        <v>4389</v>
      </c>
      <c r="B37" s="1" t="s">
        <v>277</v>
      </c>
      <c r="C37" s="1" t="s">
        <v>278</v>
      </c>
      <c r="D37" s="1">
        <v>1020</v>
      </c>
      <c r="E37" s="4">
        <v>1</v>
      </c>
      <c r="F37" s="1" t="s">
        <v>279</v>
      </c>
      <c r="G37" s="1" t="s">
        <v>280</v>
      </c>
      <c r="H37" s="1" t="s">
        <v>45</v>
      </c>
      <c r="I37" s="1" t="s">
        <v>281</v>
      </c>
      <c r="J37" s="1" t="s">
        <v>282</v>
      </c>
      <c r="K37" s="1" t="s">
        <v>283</v>
      </c>
      <c r="L37" s="1" t="s">
        <v>65</v>
      </c>
      <c r="M37" s="1" t="s">
        <v>25</v>
      </c>
      <c r="N37" s="1" t="s">
        <v>26</v>
      </c>
      <c r="O37" s="1"/>
      <c r="P37" s="7" t="s">
        <v>276</v>
      </c>
    </row>
    <row r="38" spans="1:16" ht="16">
      <c r="A38" s="1">
        <v>4399</v>
      </c>
      <c r="B38" s="1" t="s">
        <v>284</v>
      </c>
      <c r="C38" s="1" t="s">
        <v>285</v>
      </c>
      <c r="D38" s="1">
        <v>1070</v>
      </c>
      <c r="E38" s="2" t="s">
        <v>69</v>
      </c>
      <c r="F38" s="1" t="s">
        <v>286</v>
      </c>
      <c r="G38" s="1" t="s">
        <v>287</v>
      </c>
      <c r="H38" s="1" t="s">
        <v>77</v>
      </c>
      <c r="I38" s="1"/>
      <c r="J38" s="1" t="s">
        <v>288</v>
      </c>
      <c r="K38" s="1" t="s">
        <v>289</v>
      </c>
      <c r="L38" s="1" t="s">
        <v>36</v>
      </c>
      <c r="M38" s="1" t="s">
        <v>25</v>
      </c>
      <c r="N38" s="1" t="s">
        <v>38</v>
      </c>
      <c r="O38" s="1" t="s">
        <v>39</v>
      </c>
      <c r="P38" s="7" t="s">
        <v>290</v>
      </c>
    </row>
    <row r="39" spans="1:16" ht="16">
      <c r="A39" s="1">
        <v>4406</v>
      </c>
      <c r="B39" s="1" t="s">
        <v>291</v>
      </c>
      <c r="C39" s="1" t="s">
        <v>292</v>
      </c>
      <c r="D39" s="1">
        <v>970</v>
      </c>
      <c r="E39" s="4">
        <v>1</v>
      </c>
      <c r="F39" s="1" t="s">
        <v>293</v>
      </c>
      <c r="G39" s="1" t="s">
        <v>294</v>
      </c>
      <c r="H39" s="1" t="s">
        <v>77</v>
      </c>
      <c r="I39" s="1"/>
      <c r="J39" s="1" t="s">
        <v>295</v>
      </c>
      <c r="K39" s="1" t="s">
        <v>296</v>
      </c>
      <c r="L39" s="1" t="s">
        <v>65</v>
      </c>
      <c r="M39" s="1" t="s">
        <v>25</v>
      </c>
      <c r="N39" s="1" t="s">
        <v>26</v>
      </c>
      <c r="O39" s="1"/>
      <c r="P39" s="7" t="s">
        <v>297</v>
      </c>
    </row>
    <row r="40" spans="1:16" ht="16">
      <c r="A40" s="1">
        <v>4428</v>
      </c>
      <c r="B40" s="1" t="s">
        <v>298</v>
      </c>
      <c r="C40" s="1" t="s">
        <v>299</v>
      </c>
      <c r="D40" s="1">
        <v>1069</v>
      </c>
      <c r="E40" s="4">
        <v>1</v>
      </c>
      <c r="F40" s="1" t="s">
        <v>300</v>
      </c>
      <c r="G40" s="1" t="s">
        <v>301</v>
      </c>
      <c r="H40" s="1" t="s">
        <v>32</v>
      </c>
      <c r="I40" s="1"/>
      <c r="J40" s="1" t="s">
        <v>302</v>
      </c>
      <c r="K40" s="1" t="s">
        <v>303</v>
      </c>
      <c r="L40" s="1" t="s">
        <v>65</v>
      </c>
      <c r="M40" s="1" t="s">
        <v>25</v>
      </c>
      <c r="N40" s="1" t="s">
        <v>26</v>
      </c>
      <c r="O40" s="1"/>
      <c r="P40" s="7" t="s">
        <v>304</v>
      </c>
    </row>
    <row r="41" spans="1:16" ht="16">
      <c r="A41" s="1">
        <v>4433</v>
      </c>
      <c r="B41" s="1" t="s">
        <v>305</v>
      </c>
      <c r="C41" s="1" t="s">
        <v>306</v>
      </c>
      <c r="D41" s="1">
        <v>1040</v>
      </c>
      <c r="E41" s="4">
        <v>1</v>
      </c>
      <c r="F41" s="1" t="s">
        <v>307</v>
      </c>
      <c r="G41" s="1" t="s">
        <v>308</v>
      </c>
      <c r="H41" s="1" t="s">
        <v>77</v>
      </c>
      <c r="I41" s="1"/>
      <c r="J41" s="1" t="s">
        <v>309</v>
      </c>
      <c r="K41" s="1" t="s">
        <v>310</v>
      </c>
      <c r="L41" s="1" t="s">
        <v>65</v>
      </c>
      <c r="M41" s="1"/>
      <c r="N41" s="1" t="s">
        <v>26</v>
      </c>
      <c r="O41" s="1"/>
      <c r="P41" s="7" t="s">
        <v>311</v>
      </c>
    </row>
    <row r="42" spans="1:16" ht="16">
      <c r="A42" s="1">
        <v>4434</v>
      </c>
      <c r="B42" s="1" t="s">
        <v>312</v>
      </c>
      <c r="C42" s="1" t="s">
        <v>313</v>
      </c>
      <c r="D42" s="1">
        <v>1028</v>
      </c>
      <c r="E42" s="4">
        <v>1</v>
      </c>
      <c r="F42" s="1" t="s">
        <v>314</v>
      </c>
      <c r="G42" s="1" t="s">
        <v>315</v>
      </c>
      <c r="H42" s="1" t="s">
        <v>77</v>
      </c>
      <c r="I42" s="1"/>
      <c r="J42" s="1" t="s">
        <v>316</v>
      </c>
      <c r="K42" s="1" t="s">
        <v>317</v>
      </c>
      <c r="L42" s="1" t="s">
        <v>65</v>
      </c>
      <c r="M42" s="1" t="s">
        <v>25</v>
      </c>
      <c r="N42" s="1" t="s">
        <v>26</v>
      </c>
      <c r="O42" s="1"/>
      <c r="P42" s="7" t="s">
        <v>318</v>
      </c>
    </row>
    <row r="43" spans="1:16" ht="16">
      <c r="A43" s="1">
        <v>4449</v>
      </c>
      <c r="B43" s="1" t="s">
        <v>319</v>
      </c>
      <c r="C43" s="1" t="s">
        <v>320</v>
      </c>
      <c r="D43" s="1">
        <v>1005</v>
      </c>
      <c r="E43" s="4">
        <v>1</v>
      </c>
      <c r="F43" s="1" t="s">
        <v>69</v>
      </c>
      <c r="G43" s="1" t="s">
        <v>69</v>
      </c>
      <c r="H43" s="1" t="s">
        <v>32</v>
      </c>
      <c r="I43" s="1"/>
      <c r="J43" s="1" t="s">
        <v>321</v>
      </c>
      <c r="K43" s="1" t="s">
        <v>322</v>
      </c>
      <c r="L43" s="1" t="s">
        <v>65</v>
      </c>
      <c r="M43" s="1"/>
      <c r="N43" s="1" t="s">
        <v>88</v>
      </c>
      <c r="O43" s="1"/>
      <c r="P43" s="7" t="s">
        <v>323</v>
      </c>
    </row>
    <row r="44" spans="1:16" ht="16">
      <c r="A44" s="1">
        <v>4462</v>
      </c>
      <c r="B44" s="1" t="s">
        <v>324</v>
      </c>
      <c r="C44" s="1" t="s">
        <v>325</v>
      </c>
      <c r="D44" s="1">
        <v>1069</v>
      </c>
      <c r="E44" s="2">
        <v>1</v>
      </c>
      <c r="F44" s="1" t="s">
        <v>326</v>
      </c>
      <c r="G44" s="1" t="s">
        <v>327</v>
      </c>
      <c r="H44" s="1" t="s">
        <v>77</v>
      </c>
      <c r="I44" s="1" t="s">
        <v>328</v>
      </c>
      <c r="J44" s="1" t="s">
        <v>329</v>
      </c>
      <c r="K44" s="1" t="s">
        <v>330</v>
      </c>
      <c r="L44" s="1" t="s">
        <v>65</v>
      </c>
      <c r="M44" s="1" t="s">
        <v>25</v>
      </c>
      <c r="N44" s="1" t="s">
        <v>26</v>
      </c>
      <c r="O44" s="1"/>
      <c r="P44" s="7" t="s">
        <v>331</v>
      </c>
    </row>
    <row r="45" spans="1:16" ht="16">
      <c r="A45" s="1">
        <v>4463</v>
      </c>
      <c r="B45" s="1" t="s">
        <v>332</v>
      </c>
      <c r="C45" s="1" t="s">
        <v>333</v>
      </c>
      <c r="D45" s="1">
        <v>1092</v>
      </c>
      <c r="E45" s="4">
        <v>1</v>
      </c>
      <c r="F45" s="1" t="s">
        <v>334</v>
      </c>
      <c r="G45" s="1" t="s">
        <v>335</v>
      </c>
      <c r="H45" s="1" t="s">
        <v>45</v>
      </c>
      <c r="I45" s="1"/>
      <c r="J45" s="1" t="s">
        <v>336</v>
      </c>
      <c r="K45" s="1" t="s">
        <v>337</v>
      </c>
      <c r="L45" s="1" t="s">
        <v>36</v>
      </c>
      <c r="M45" s="1" t="s">
        <v>25</v>
      </c>
      <c r="N45" s="1" t="s">
        <v>38</v>
      </c>
      <c r="O45" s="1"/>
      <c r="P45" s="7" t="s">
        <v>338</v>
      </c>
    </row>
    <row r="46" spans="1:16" ht="16">
      <c r="A46" s="1">
        <v>4465</v>
      </c>
      <c r="B46" s="1" t="s">
        <v>339</v>
      </c>
      <c r="C46" s="1" t="s">
        <v>340</v>
      </c>
      <c r="D46" s="1"/>
      <c r="E46" s="4">
        <v>1</v>
      </c>
      <c r="F46" s="1" t="s">
        <v>69</v>
      </c>
      <c r="G46" s="1" t="s">
        <v>69</v>
      </c>
      <c r="H46" s="1" t="s">
        <v>77</v>
      </c>
      <c r="I46" s="1"/>
      <c r="J46" s="1" t="s">
        <v>341</v>
      </c>
      <c r="K46" s="1" t="s">
        <v>69</v>
      </c>
      <c r="L46" s="1" t="s">
        <v>36</v>
      </c>
      <c r="M46" s="1"/>
      <c r="N46" s="1" t="s">
        <v>38</v>
      </c>
      <c r="O46" s="1"/>
      <c r="P46" s="7" t="s">
        <v>338</v>
      </c>
    </row>
    <row r="47" spans="1:16" ht="16">
      <c r="A47" s="1">
        <v>4466</v>
      </c>
      <c r="B47" s="1" t="s">
        <v>342</v>
      </c>
      <c r="C47" s="1" t="s">
        <v>343</v>
      </c>
      <c r="D47" s="1">
        <v>1102</v>
      </c>
      <c r="E47" s="4">
        <v>1</v>
      </c>
      <c r="F47" s="1" t="s">
        <v>344</v>
      </c>
      <c r="G47" s="1" t="s">
        <v>345</v>
      </c>
      <c r="H47" s="1" t="s">
        <v>77</v>
      </c>
      <c r="I47" s="1" t="s">
        <v>346</v>
      </c>
      <c r="J47" s="1" t="s">
        <v>347</v>
      </c>
      <c r="K47" s="1" t="s">
        <v>348</v>
      </c>
      <c r="L47" s="1" t="s">
        <v>36</v>
      </c>
      <c r="M47" s="1"/>
      <c r="N47" s="1" t="s">
        <v>38</v>
      </c>
      <c r="O47" s="1"/>
      <c r="P47" s="7" t="s">
        <v>349</v>
      </c>
    </row>
    <row r="48" spans="1:16" ht="16">
      <c r="A48" s="1">
        <v>4467</v>
      </c>
      <c r="B48" s="1" t="s">
        <v>350</v>
      </c>
      <c r="C48" s="1" t="s">
        <v>351</v>
      </c>
      <c r="D48" s="1">
        <v>1108</v>
      </c>
      <c r="E48" s="4">
        <v>1</v>
      </c>
      <c r="F48" s="1" t="s">
        <v>352</v>
      </c>
      <c r="G48" s="1" t="s">
        <v>353</v>
      </c>
      <c r="H48" s="1" t="s">
        <v>77</v>
      </c>
      <c r="I48" s="1" t="s">
        <v>354</v>
      </c>
      <c r="J48" s="1" t="s">
        <v>355</v>
      </c>
      <c r="K48" s="1" t="s">
        <v>356</v>
      </c>
      <c r="L48" s="1" t="s">
        <v>36</v>
      </c>
      <c r="M48" s="1"/>
      <c r="N48" s="1" t="s">
        <v>38</v>
      </c>
      <c r="O48" s="1"/>
      <c r="P48" s="7" t="s">
        <v>349</v>
      </c>
    </row>
    <row r="49" spans="1:16" ht="16">
      <c r="A49" s="1">
        <v>4514</v>
      </c>
      <c r="B49" s="1" t="s">
        <v>357</v>
      </c>
      <c r="C49" s="1" t="s">
        <v>358</v>
      </c>
      <c r="D49" s="1">
        <v>994</v>
      </c>
      <c r="E49" s="4">
        <v>1</v>
      </c>
      <c r="F49" s="1" t="s">
        <v>359</v>
      </c>
      <c r="G49" s="1" t="s">
        <v>360</v>
      </c>
      <c r="H49" s="1" t="s">
        <v>77</v>
      </c>
      <c r="I49" s="1"/>
      <c r="J49" s="1" t="s">
        <v>361</v>
      </c>
      <c r="K49" s="1" t="s">
        <v>21</v>
      </c>
      <c r="L49" s="1" t="s">
        <v>48</v>
      </c>
      <c r="M49" s="1" t="s">
        <v>25</v>
      </c>
      <c r="N49" s="1" t="s">
        <v>26</v>
      </c>
      <c r="O49" s="1"/>
      <c r="P49" s="7" t="s">
        <v>362</v>
      </c>
    </row>
    <row r="50" spans="1:16" ht="16">
      <c r="A50" s="1">
        <v>4528</v>
      </c>
      <c r="B50" s="1" t="s">
        <v>363</v>
      </c>
      <c r="C50" s="1" t="s">
        <v>364</v>
      </c>
      <c r="D50" s="1">
        <v>1115</v>
      </c>
      <c r="E50" s="4">
        <v>1</v>
      </c>
      <c r="F50" s="1" t="s">
        <v>365</v>
      </c>
      <c r="G50" s="1" t="s">
        <v>366</v>
      </c>
      <c r="H50" s="1" t="s">
        <v>77</v>
      </c>
      <c r="I50" s="1"/>
      <c r="J50" s="1" t="s">
        <v>367</v>
      </c>
      <c r="K50" s="1" t="s">
        <v>368</v>
      </c>
      <c r="L50" s="1" t="s">
        <v>36</v>
      </c>
      <c r="M50" s="1" t="s">
        <v>25</v>
      </c>
      <c r="N50" s="1" t="s">
        <v>38</v>
      </c>
      <c r="O50" s="1"/>
      <c r="P50" s="7" t="s">
        <v>369</v>
      </c>
    </row>
    <row r="51" spans="1:16" ht="16">
      <c r="A51" s="1">
        <v>4533</v>
      </c>
      <c r="B51" s="1" t="s">
        <v>370</v>
      </c>
      <c r="C51" s="1" t="s">
        <v>371</v>
      </c>
      <c r="D51" s="1">
        <v>1105</v>
      </c>
      <c r="E51" s="4">
        <v>1</v>
      </c>
      <c r="F51" s="1" t="s">
        <v>372</v>
      </c>
      <c r="G51" s="1" t="s">
        <v>373</v>
      </c>
      <c r="H51" s="1" t="s">
        <v>77</v>
      </c>
      <c r="I51" s="1"/>
      <c r="J51" s="1" t="s">
        <v>374</v>
      </c>
      <c r="K51" s="1" t="s">
        <v>375</v>
      </c>
      <c r="L51" s="1" t="s">
        <v>36</v>
      </c>
      <c r="M51" s="1" t="s">
        <v>80</v>
      </c>
      <c r="N51" s="1" t="s">
        <v>38</v>
      </c>
      <c r="O51" s="1"/>
      <c r="P51" s="7" t="s">
        <v>376</v>
      </c>
    </row>
    <row r="52" spans="1:16" ht="16">
      <c r="A52" s="1">
        <v>4540</v>
      </c>
      <c r="B52" s="1" t="s">
        <v>377</v>
      </c>
      <c r="C52" s="1" t="s">
        <v>378</v>
      </c>
      <c r="D52" s="1">
        <v>1104</v>
      </c>
      <c r="E52" s="4">
        <v>1</v>
      </c>
      <c r="F52" s="1" t="s">
        <v>379</v>
      </c>
      <c r="G52" s="1" t="s">
        <v>380</v>
      </c>
      <c r="H52" s="1" t="s">
        <v>77</v>
      </c>
      <c r="I52" s="1"/>
      <c r="J52" s="1" t="s">
        <v>381</v>
      </c>
      <c r="K52" s="1" t="s">
        <v>382</v>
      </c>
      <c r="L52" s="1" t="s">
        <v>48</v>
      </c>
      <c r="M52" s="1"/>
      <c r="N52" s="1" t="s">
        <v>26</v>
      </c>
      <c r="O52" s="1"/>
      <c r="P52" s="7" t="s">
        <v>383</v>
      </c>
    </row>
    <row r="53" spans="1:16" ht="16">
      <c r="A53" s="1">
        <v>4550</v>
      </c>
      <c r="B53" s="1" t="s">
        <v>384</v>
      </c>
      <c r="C53" s="1" t="s">
        <v>385</v>
      </c>
      <c r="D53" s="1">
        <v>1029</v>
      </c>
      <c r="E53" s="4">
        <v>1</v>
      </c>
      <c r="F53" s="1" t="s">
        <v>386</v>
      </c>
      <c r="G53" s="1" t="s">
        <v>387</v>
      </c>
      <c r="H53" s="1" t="s">
        <v>77</v>
      </c>
      <c r="I53" s="1" t="s">
        <v>388</v>
      </c>
      <c r="J53" s="1" t="s">
        <v>389</v>
      </c>
      <c r="K53" s="1" t="s">
        <v>390</v>
      </c>
      <c r="L53" s="1" t="s">
        <v>36</v>
      </c>
      <c r="M53" s="1" t="s">
        <v>25</v>
      </c>
      <c r="N53" s="1" t="s">
        <v>38</v>
      </c>
      <c r="O53" s="1" t="s">
        <v>39</v>
      </c>
      <c r="P53" s="7" t="s">
        <v>391</v>
      </c>
    </row>
    <row r="54" spans="1:16" ht="16">
      <c r="A54" s="1">
        <v>4563</v>
      </c>
      <c r="B54" s="1" t="s">
        <v>392</v>
      </c>
      <c r="C54" s="1" t="s">
        <v>393</v>
      </c>
      <c r="D54" s="1">
        <v>1087</v>
      </c>
      <c r="E54" s="4">
        <v>1</v>
      </c>
      <c r="F54" s="1" t="s">
        <v>394</v>
      </c>
      <c r="G54" s="1" t="s">
        <v>395</v>
      </c>
      <c r="H54" s="1" t="s">
        <v>45</v>
      </c>
      <c r="I54" s="1" t="s">
        <v>396</v>
      </c>
      <c r="J54" s="1" t="s">
        <v>397</v>
      </c>
      <c r="K54" s="1" t="s">
        <v>398</v>
      </c>
      <c r="L54" s="1" t="s">
        <v>36</v>
      </c>
      <c r="M54" s="1" t="s">
        <v>25</v>
      </c>
      <c r="N54" s="1" t="s">
        <v>38</v>
      </c>
      <c r="O54" s="1" t="s">
        <v>39</v>
      </c>
      <c r="P54" s="7" t="s">
        <v>399</v>
      </c>
    </row>
    <row r="55" spans="1:16" ht="16">
      <c r="A55" s="1">
        <v>4568</v>
      </c>
      <c r="B55" s="1" t="s">
        <v>400</v>
      </c>
      <c r="C55" s="1" t="s">
        <v>401</v>
      </c>
      <c r="D55" s="1">
        <v>985</v>
      </c>
      <c r="E55" s="4">
        <v>1</v>
      </c>
      <c r="F55" s="1" t="s">
        <v>402</v>
      </c>
      <c r="G55" s="1" t="s">
        <v>403</v>
      </c>
      <c r="H55" s="1" t="s">
        <v>45</v>
      </c>
      <c r="I55" s="1" t="s">
        <v>404</v>
      </c>
      <c r="J55" s="1" t="s">
        <v>405</v>
      </c>
      <c r="K55" s="1" t="s">
        <v>406</v>
      </c>
      <c r="L55" s="1" t="s">
        <v>65</v>
      </c>
      <c r="M55" s="1" t="s">
        <v>25</v>
      </c>
      <c r="N55" s="1" t="s">
        <v>26</v>
      </c>
      <c r="O55" s="1"/>
      <c r="P55" s="7" t="s">
        <v>407</v>
      </c>
    </row>
    <row r="56" spans="1:16" ht="16">
      <c r="A56" s="1">
        <v>4569</v>
      </c>
      <c r="B56" s="1" t="s">
        <v>408</v>
      </c>
      <c r="C56" s="1" t="s">
        <v>148</v>
      </c>
      <c r="D56" s="1"/>
      <c r="E56" s="4">
        <v>1</v>
      </c>
      <c r="F56" s="1" t="s">
        <v>409</v>
      </c>
      <c r="G56" s="1" t="s">
        <v>69</v>
      </c>
      <c r="H56" s="1" t="s">
        <v>77</v>
      </c>
      <c r="I56" s="1" t="s">
        <v>410</v>
      </c>
      <c r="J56" s="1" t="s">
        <v>411</v>
      </c>
      <c r="K56" s="1" t="s">
        <v>412</v>
      </c>
      <c r="L56" s="1" t="s">
        <v>65</v>
      </c>
      <c r="M56" s="1" t="s">
        <v>25</v>
      </c>
      <c r="N56" s="1" t="s">
        <v>26</v>
      </c>
      <c r="O56" s="1"/>
      <c r="P56" s="7" t="s">
        <v>407</v>
      </c>
    </row>
    <row r="57" spans="1:16" ht="16">
      <c r="A57" s="1">
        <v>4570</v>
      </c>
      <c r="B57" s="1" t="s">
        <v>413</v>
      </c>
      <c r="C57" s="1" t="s">
        <v>148</v>
      </c>
      <c r="D57" s="1"/>
      <c r="E57" s="4">
        <v>1</v>
      </c>
      <c r="F57" s="1" t="s">
        <v>409</v>
      </c>
      <c r="G57" s="1" t="s">
        <v>69</v>
      </c>
      <c r="H57" s="1" t="s">
        <v>88</v>
      </c>
      <c r="I57" s="1" t="s">
        <v>410</v>
      </c>
      <c r="J57" s="1" t="s">
        <v>414</v>
      </c>
      <c r="K57" s="1" t="s">
        <v>21</v>
      </c>
      <c r="L57" s="1" t="s">
        <v>65</v>
      </c>
      <c r="M57" s="1"/>
      <c r="N57" s="1" t="s">
        <v>26</v>
      </c>
      <c r="O57" s="1"/>
      <c r="P57" s="7" t="s">
        <v>407</v>
      </c>
    </row>
    <row r="58" spans="1:16" ht="16">
      <c r="A58" s="1">
        <v>4597</v>
      </c>
      <c r="B58" s="1" t="s">
        <v>415</v>
      </c>
      <c r="C58" s="1" t="s">
        <v>416</v>
      </c>
      <c r="D58" s="1">
        <v>1099</v>
      </c>
      <c r="E58" s="4">
        <v>1</v>
      </c>
      <c r="F58" s="1" t="s">
        <v>417</v>
      </c>
      <c r="G58" s="1" t="s">
        <v>418</v>
      </c>
      <c r="H58" s="1" t="s">
        <v>45</v>
      </c>
      <c r="I58" s="1" t="s">
        <v>419</v>
      </c>
      <c r="J58" s="1" t="s">
        <v>420</v>
      </c>
      <c r="K58" s="1" t="s">
        <v>421</v>
      </c>
      <c r="L58" s="1" t="s">
        <v>65</v>
      </c>
      <c r="M58" s="1" t="s">
        <v>25</v>
      </c>
      <c r="N58" s="1" t="s">
        <v>26</v>
      </c>
      <c r="O58" s="1"/>
      <c r="P58" s="7" t="s">
        <v>422</v>
      </c>
    </row>
    <row r="59" spans="1:16" ht="16">
      <c r="A59" s="1">
        <v>4611</v>
      </c>
      <c r="B59" s="1" t="s">
        <v>423</v>
      </c>
      <c r="C59" s="1" t="s">
        <v>424</v>
      </c>
      <c r="D59" s="1">
        <v>986</v>
      </c>
      <c r="E59" s="4">
        <v>1</v>
      </c>
      <c r="F59" s="1" t="s">
        <v>425</v>
      </c>
      <c r="G59" s="1" t="s">
        <v>426</v>
      </c>
      <c r="H59" s="1" t="s">
        <v>45</v>
      </c>
      <c r="I59" s="1"/>
      <c r="J59" s="1" t="s">
        <v>427</v>
      </c>
      <c r="K59" s="1" t="s">
        <v>428</v>
      </c>
      <c r="L59" s="1" t="s">
        <v>36</v>
      </c>
      <c r="M59" s="1" t="s">
        <v>25</v>
      </c>
      <c r="N59" s="1" t="s">
        <v>38</v>
      </c>
      <c r="O59" s="1"/>
      <c r="P59" s="7" t="s">
        <v>429</v>
      </c>
    </row>
    <row r="60" spans="1:16" ht="16">
      <c r="A60" s="1">
        <v>4613</v>
      </c>
      <c r="B60" s="1" t="s">
        <v>430</v>
      </c>
      <c r="C60" s="1" t="s">
        <v>431</v>
      </c>
      <c r="D60" s="1">
        <v>1099</v>
      </c>
      <c r="E60" s="4">
        <v>1</v>
      </c>
      <c r="F60" s="1" t="s">
        <v>432</v>
      </c>
      <c r="G60" s="1" t="s">
        <v>433</v>
      </c>
      <c r="H60" s="1" t="s">
        <v>77</v>
      </c>
      <c r="I60" s="1"/>
      <c r="J60" s="1" t="s">
        <v>434</v>
      </c>
      <c r="K60" s="1" t="s">
        <v>435</v>
      </c>
      <c r="L60" s="1" t="s">
        <v>65</v>
      </c>
      <c r="M60" s="1" t="s">
        <v>80</v>
      </c>
      <c r="N60" s="1" t="s">
        <v>26</v>
      </c>
      <c r="O60" s="1"/>
      <c r="P60" s="7" t="s">
        <v>436</v>
      </c>
    </row>
    <row r="61" spans="1:16" ht="16">
      <c r="A61" s="1">
        <v>4616</v>
      </c>
      <c r="B61" s="1" t="s">
        <v>437</v>
      </c>
      <c r="C61" s="1" t="s">
        <v>438</v>
      </c>
      <c r="D61" s="1">
        <v>1009</v>
      </c>
      <c r="E61" s="4">
        <v>1</v>
      </c>
      <c r="F61" s="1" t="s">
        <v>439</v>
      </c>
      <c r="G61" s="1" t="s">
        <v>440</v>
      </c>
      <c r="H61" s="1" t="s">
        <v>32</v>
      </c>
      <c r="I61" s="1" t="s">
        <v>441</v>
      </c>
      <c r="J61" s="1" t="s">
        <v>442</v>
      </c>
      <c r="K61" s="1" t="s">
        <v>443</v>
      </c>
      <c r="L61" s="1" t="s">
        <v>36</v>
      </c>
      <c r="M61" s="1"/>
      <c r="N61" s="1" t="s">
        <v>38</v>
      </c>
      <c r="O61" s="1"/>
      <c r="P61" s="7" t="s">
        <v>444</v>
      </c>
    </row>
    <row r="62" spans="1:16" ht="16">
      <c r="A62" s="1">
        <v>4617</v>
      </c>
      <c r="B62" s="1" t="s">
        <v>445</v>
      </c>
      <c r="C62" s="1" t="s">
        <v>446</v>
      </c>
      <c r="D62" s="1">
        <v>959</v>
      </c>
      <c r="E62" s="4">
        <v>1</v>
      </c>
      <c r="F62" s="1" t="s">
        <v>447</v>
      </c>
      <c r="G62" s="1" t="s">
        <v>448</v>
      </c>
      <c r="H62" s="1" t="s">
        <v>45</v>
      </c>
      <c r="I62" s="1" t="s">
        <v>449</v>
      </c>
      <c r="J62" s="1" t="s">
        <v>450</v>
      </c>
      <c r="K62" s="1" t="s">
        <v>451</v>
      </c>
      <c r="L62" s="1" t="s">
        <v>36</v>
      </c>
      <c r="M62" s="1" t="s">
        <v>25</v>
      </c>
      <c r="N62" s="1" t="s">
        <v>38</v>
      </c>
      <c r="O62" s="1"/>
      <c r="P62" s="7" t="s">
        <v>452</v>
      </c>
    </row>
    <row r="63" spans="1:16" ht="16">
      <c r="A63" s="1">
        <v>4620</v>
      </c>
      <c r="B63" s="1" t="s">
        <v>453</v>
      </c>
      <c r="C63" s="1" t="s">
        <v>454</v>
      </c>
      <c r="D63" s="1">
        <v>1060</v>
      </c>
      <c r="E63" s="4">
        <v>1</v>
      </c>
      <c r="F63" s="1" t="s">
        <v>455</v>
      </c>
      <c r="G63" s="1" t="s">
        <v>456</v>
      </c>
      <c r="H63" s="1" t="s">
        <v>77</v>
      </c>
      <c r="I63" s="1" t="s">
        <v>457</v>
      </c>
      <c r="J63" s="1" t="s">
        <v>458</v>
      </c>
      <c r="K63" s="1" t="s">
        <v>459</v>
      </c>
      <c r="L63" s="1" t="s">
        <v>65</v>
      </c>
      <c r="M63" s="1" t="s">
        <v>25</v>
      </c>
      <c r="N63" s="1" t="s">
        <v>26</v>
      </c>
      <c r="O63" s="1"/>
      <c r="P63" s="7" t="s">
        <v>460</v>
      </c>
    </row>
    <row r="64" spans="1:16" ht="16">
      <c r="A64" s="1">
        <v>4621</v>
      </c>
      <c r="B64" s="1" t="s">
        <v>461</v>
      </c>
      <c r="C64" s="1" t="s">
        <v>462</v>
      </c>
      <c r="D64" s="1">
        <v>1002</v>
      </c>
      <c r="E64" s="4">
        <v>1</v>
      </c>
      <c r="F64" s="1" t="s">
        <v>69</v>
      </c>
      <c r="G64" s="1" t="s">
        <v>69</v>
      </c>
      <c r="H64" s="1" t="s">
        <v>88</v>
      </c>
      <c r="I64" s="1" t="s">
        <v>463</v>
      </c>
      <c r="J64" s="1" t="s">
        <v>464</v>
      </c>
      <c r="K64" s="1" t="s">
        <v>21</v>
      </c>
      <c r="L64" s="1" t="s">
        <v>65</v>
      </c>
      <c r="M64" s="1"/>
      <c r="N64" s="1" t="s">
        <v>26</v>
      </c>
      <c r="O64" s="1"/>
      <c r="P64" s="7" t="s">
        <v>460</v>
      </c>
    </row>
    <row r="65" spans="1:16" ht="16">
      <c r="A65" s="1">
        <v>4622</v>
      </c>
      <c r="B65" s="1" t="s">
        <v>453</v>
      </c>
      <c r="C65" s="1" t="s">
        <v>465</v>
      </c>
      <c r="D65" s="1">
        <v>1039</v>
      </c>
      <c r="E65" s="4">
        <v>1</v>
      </c>
      <c r="F65" s="1" t="s">
        <v>466</v>
      </c>
      <c r="G65" s="1" t="s">
        <v>467</v>
      </c>
      <c r="H65" s="1" t="s">
        <v>77</v>
      </c>
      <c r="I65" s="1" t="s">
        <v>468</v>
      </c>
      <c r="J65" s="1" t="s">
        <v>469</v>
      </c>
      <c r="K65" s="1" t="s">
        <v>470</v>
      </c>
      <c r="L65" s="1" t="s">
        <v>65</v>
      </c>
      <c r="M65" s="1" t="s">
        <v>25</v>
      </c>
      <c r="N65" s="1" t="s">
        <v>26</v>
      </c>
      <c r="O65" s="1"/>
      <c r="P65" s="7" t="s">
        <v>460</v>
      </c>
    </row>
    <row r="66" spans="1:16" ht="16">
      <c r="A66" s="1">
        <v>4630</v>
      </c>
      <c r="B66" s="1" t="s">
        <v>471</v>
      </c>
      <c r="C66" s="1" t="s">
        <v>472</v>
      </c>
      <c r="D66" s="1">
        <v>1008</v>
      </c>
      <c r="E66" s="4">
        <v>1</v>
      </c>
      <c r="F66" s="1" t="s">
        <v>473</v>
      </c>
      <c r="G66" s="1" t="s">
        <v>474</v>
      </c>
      <c r="H66" s="1" t="s">
        <v>77</v>
      </c>
      <c r="I66" s="1"/>
      <c r="J66" s="1" t="s">
        <v>475</v>
      </c>
      <c r="K66" s="1" t="s">
        <v>476</v>
      </c>
      <c r="L66" s="1" t="s">
        <v>65</v>
      </c>
      <c r="M66" s="1" t="s">
        <v>25</v>
      </c>
      <c r="N66" s="1" t="s">
        <v>26</v>
      </c>
      <c r="O66" s="1"/>
      <c r="P66" s="7" t="s">
        <v>477</v>
      </c>
    </row>
    <row r="67" spans="1:16" ht="16">
      <c r="A67" s="1">
        <v>4641</v>
      </c>
      <c r="B67" s="1" t="s">
        <v>478</v>
      </c>
      <c r="C67" s="1" t="s">
        <v>479</v>
      </c>
      <c r="D67" s="1">
        <v>1090</v>
      </c>
      <c r="E67" s="4">
        <v>1</v>
      </c>
      <c r="F67" s="1" t="s">
        <v>480</v>
      </c>
      <c r="G67" s="1" t="s">
        <v>481</v>
      </c>
      <c r="H67" s="1" t="s">
        <v>45</v>
      </c>
      <c r="I67" s="1"/>
      <c r="J67" s="1" t="s">
        <v>482</v>
      </c>
      <c r="K67" s="1" t="s">
        <v>483</v>
      </c>
      <c r="L67" s="1" t="s">
        <v>36</v>
      </c>
      <c r="M67" s="1" t="s">
        <v>25</v>
      </c>
      <c r="N67" s="1" t="s">
        <v>38</v>
      </c>
      <c r="O67" s="1" t="s">
        <v>39</v>
      </c>
      <c r="P67" s="7" t="s">
        <v>484</v>
      </c>
    </row>
    <row r="68" spans="1:16" ht="16">
      <c r="A68" s="1">
        <v>4655</v>
      </c>
      <c r="B68" s="1" t="s">
        <v>485</v>
      </c>
      <c r="C68" s="1" t="s">
        <v>486</v>
      </c>
      <c r="D68" s="1">
        <v>1113</v>
      </c>
      <c r="E68" s="4">
        <v>1</v>
      </c>
      <c r="F68" s="1" t="s">
        <v>487</v>
      </c>
      <c r="G68" s="1" t="s">
        <v>488</v>
      </c>
      <c r="H68" s="1" t="s">
        <v>45</v>
      </c>
      <c r="I68" s="1" t="s">
        <v>489</v>
      </c>
      <c r="J68" s="1" t="s">
        <v>490</v>
      </c>
      <c r="K68" s="1" t="s">
        <v>491</v>
      </c>
      <c r="L68" s="1" t="s">
        <v>65</v>
      </c>
      <c r="M68" s="1" t="s">
        <v>25</v>
      </c>
      <c r="N68" s="1" t="s">
        <v>26</v>
      </c>
      <c r="O68" s="1"/>
      <c r="P68" s="7" t="s">
        <v>492</v>
      </c>
    </row>
    <row r="69" spans="1:16" ht="16">
      <c r="A69" s="1">
        <v>4664</v>
      </c>
      <c r="B69" s="1" t="s">
        <v>493</v>
      </c>
      <c r="C69" s="1" t="s">
        <v>494</v>
      </c>
      <c r="D69" s="1">
        <v>1017</v>
      </c>
      <c r="E69" s="4">
        <v>1</v>
      </c>
      <c r="F69" s="1" t="s">
        <v>495</v>
      </c>
      <c r="G69" s="1" t="s">
        <v>496</v>
      </c>
      <c r="H69" s="1" t="s">
        <v>45</v>
      </c>
      <c r="I69" s="1" t="s">
        <v>497</v>
      </c>
      <c r="J69" s="1" t="s">
        <v>498</v>
      </c>
      <c r="K69" s="1" t="s">
        <v>499</v>
      </c>
      <c r="L69" s="1" t="s">
        <v>65</v>
      </c>
      <c r="M69" s="1" t="s">
        <v>25</v>
      </c>
      <c r="N69" s="1" t="s">
        <v>26</v>
      </c>
      <c r="O69" s="1"/>
      <c r="P69" s="7" t="s">
        <v>500</v>
      </c>
    </row>
    <row r="70" spans="1:16" ht="16">
      <c r="A70" s="1">
        <v>4682</v>
      </c>
      <c r="B70" s="1" t="s">
        <v>501</v>
      </c>
      <c r="C70" s="1" t="s">
        <v>502</v>
      </c>
      <c r="D70" s="1">
        <v>1096</v>
      </c>
      <c r="E70" s="4">
        <v>1</v>
      </c>
      <c r="F70" s="1" t="s">
        <v>503</v>
      </c>
      <c r="G70" s="1" t="s">
        <v>504</v>
      </c>
      <c r="H70" s="1" t="s">
        <v>505</v>
      </c>
      <c r="I70" s="1"/>
      <c r="J70" s="1" t="s">
        <v>506</v>
      </c>
      <c r="K70" s="1" t="s">
        <v>507</v>
      </c>
      <c r="L70" s="1" t="s">
        <v>65</v>
      </c>
      <c r="M70" s="1"/>
      <c r="N70" s="1" t="s">
        <v>26</v>
      </c>
      <c r="O70" s="1"/>
      <c r="P70" s="7" t="s">
        <v>508</v>
      </c>
    </row>
    <row r="71" spans="1:16" ht="16">
      <c r="A71" s="1">
        <v>4688</v>
      </c>
      <c r="B71" s="1" t="s">
        <v>509</v>
      </c>
      <c r="C71" s="1" t="s">
        <v>510</v>
      </c>
      <c r="D71" s="1">
        <v>1105</v>
      </c>
      <c r="E71" s="4">
        <v>1</v>
      </c>
      <c r="F71" s="1" t="s">
        <v>511</v>
      </c>
      <c r="G71" s="1" t="s">
        <v>69</v>
      </c>
      <c r="H71" s="1" t="s">
        <v>45</v>
      </c>
      <c r="I71" s="1"/>
      <c r="J71" s="1" t="s">
        <v>512</v>
      </c>
      <c r="K71" s="1" t="s">
        <v>513</v>
      </c>
      <c r="L71" s="1" t="s">
        <v>65</v>
      </c>
      <c r="M71" s="1"/>
      <c r="N71" s="1" t="s">
        <v>26</v>
      </c>
      <c r="O71" s="1"/>
      <c r="P71" s="7" t="s">
        <v>514</v>
      </c>
    </row>
    <row r="72" spans="1:16" ht="16">
      <c r="A72" s="1">
        <v>4689</v>
      </c>
      <c r="B72" s="1" t="s">
        <v>515</v>
      </c>
      <c r="C72" s="1" t="s">
        <v>516</v>
      </c>
      <c r="D72" s="1">
        <v>1098</v>
      </c>
      <c r="E72" s="4">
        <v>1</v>
      </c>
      <c r="F72" s="1" t="s">
        <v>517</v>
      </c>
      <c r="G72" s="1" t="s">
        <v>518</v>
      </c>
      <c r="H72" s="1" t="s">
        <v>45</v>
      </c>
      <c r="I72" s="1" t="s">
        <v>519</v>
      </c>
      <c r="J72" s="1" t="s">
        <v>520</v>
      </c>
      <c r="K72" s="1" t="s">
        <v>521</v>
      </c>
      <c r="L72" s="1" t="s">
        <v>65</v>
      </c>
      <c r="M72" s="1" t="s">
        <v>25</v>
      </c>
      <c r="N72" s="1" t="s">
        <v>26</v>
      </c>
      <c r="O72" s="1"/>
      <c r="P72" s="7" t="s">
        <v>522</v>
      </c>
    </row>
    <row r="73" spans="1:16" ht="16">
      <c r="A73" s="1">
        <v>4696</v>
      </c>
      <c r="B73" s="1" t="s">
        <v>523</v>
      </c>
      <c r="C73" s="1" t="s">
        <v>524</v>
      </c>
      <c r="D73" s="1" t="s">
        <v>525</v>
      </c>
      <c r="E73" s="4">
        <v>1</v>
      </c>
      <c r="F73" s="1" t="s">
        <v>526</v>
      </c>
      <c r="G73" s="1" t="s">
        <v>527</v>
      </c>
      <c r="H73" s="1" t="s">
        <v>45</v>
      </c>
      <c r="I73" s="1"/>
      <c r="J73" s="1" t="s">
        <v>528</v>
      </c>
      <c r="K73" s="1" t="s">
        <v>529</v>
      </c>
      <c r="L73" s="1" t="s">
        <v>65</v>
      </c>
      <c r="M73" s="1" t="s">
        <v>25</v>
      </c>
      <c r="N73" s="1" t="s">
        <v>26</v>
      </c>
      <c r="O73" s="1"/>
      <c r="P73" s="7" t="s">
        <v>530</v>
      </c>
    </row>
    <row r="74" spans="1:16" ht="16">
      <c r="A74" s="1">
        <v>4699</v>
      </c>
      <c r="B74" s="1" t="s">
        <v>531</v>
      </c>
      <c r="C74" s="1" t="s">
        <v>532</v>
      </c>
      <c r="D74" s="1">
        <v>1097</v>
      </c>
      <c r="E74" s="4">
        <v>1</v>
      </c>
      <c r="F74" s="1" t="s">
        <v>533</v>
      </c>
      <c r="G74" s="1" t="s">
        <v>534</v>
      </c>
      <c r="H74" s="1" t="s">
        <v>45</v>
      </c>
      <c r="I74" s="1"/>
      <c r="J74" s="1" t="s">
        <v>535</v>
      </c>
      <c r="K74" s="1" t="s">
        <v>536</v>
      </c>
      <c r="L74" s="1" t="s">
        <v>65</v>
      </c>
      <c r="M74" s="1" t="s">
        <v>25</v>
      </c>
      <c r="N74" s="1" t="s">
        <v>26</v>
      </c>
      <c r="O74" s="1"/>
      <c r="P74" s="7" t="s">
        <v>530</v>
      </c>
    </row>
    <row r="75" spans="1:16" ht="16">
      <c r="A75" s="1">
        <v>4706</v>
      </c>
      <c r="B75" s="1" t="s">
        <v>537</v>
      </c>
      <c r="C75" s="1" t="s">
        <v>538</v>
      </c>
      <c r="D75" s="1">
        <v>970</v>
      </c>
      <c r="E75" s="4">
        <v>1</v>
      </c>
      <c r="F75" s="1" t="s">
        <v>539</v>
      </c>
      <c r="G75" s="1" t="s">
        <v>540</v>
      </c>
      <c r="H75" s="1" t="s">
        <v>45</v>
      </c>
      <c r="I75" s="1" t="s">
        <v>541</v>
      </c>
      <c r="J75" s="1" t="s">
        <v>542</v>
      </c>
      <c r="K75" s="1" t="s">
        <v>543</v>
      </c>
      <c r="L75" s="1" t="s">
        <v>65</v>
      </c>
      <c r="M75" s="1" t="s">
        <v>25</v>
      </c>
      <c r="N75" s="1" t="s">
        <v>26</v>
      </c>
      <c r="O75" s="1"/>
      <c r="P75" s="7" t="s">
        <v>544</v>
      </c>
    </row>
    <row r="76" spans="1:16" ht="16">
      <c r="A76" s="1">
        <v>4707</v>
      </c>
      <c r="B76" s="1" t="s">
        <v>545</v>
      </c>
      <c r="C76" s="1" t="s">
        <v>546</v>
      </c>
      <c r="D76" s="1">
        <v>1046</v>
      </c>
      <c r="E76" s="4">
        <v>1</v>
      </c>
      <c r="F76" s="1" t="s">
        <v>547</v>
      </c>
      <c r="G76" s="1" t="s">
        <v>548</v>
      </c>
      <c r="H76" s="1" t="s">
        <v>77</v>
      </c>
      <c r="I76" s="1" t="s">
        <v>549</v>
      </c>
      <c r="J76" s="1" t="s">
        <v>550</v>
      </c>
      <c r="K76" s="1" t="s">
        <v>551</v>
      </c>
      <c r="L76" s="1" t="s">
        <v>65</v>
      </c>
      <c r="M76" s="1" t="s">
        <v>25</v>
      </c>
      <c r="N76" s="1" t="s">
        <v>26</v>
      </c>
      <c r="O76" s="1"/>
      <c r="P76" s="7" t="s">
        <v>544</v>
      </c>
    </row>
    <row r="77" spans="1:16" ht="16">
      <c r="A77" s="1">
        <v>4709</v>
      </c>
      <c r="B77" s="1" t="s">
        <v>552</v>
      </c>
      <c r="C77" s="1" t="s">
        <v>553</v>
      </c>
      <c r="D77" s="1">
        <v>1000</v>
      </c>
      <c r="E77" s="4">
        <v>1</v>
      </c>
      <c r="F77" s="1" t="s">
        <v>554</v>
      </c>
      <c r="G77" s="1" t="s">
        <v>555</v>
      </c>
      <c r="H77" s="1" t="s">
        <v>45</v>
      </c>
      <c r="I77" s="1" t="s">
        <v>556</v>
      </c>
      <c r="J77" s="1" t="s">
        <v>557</v>
      </c>
      <c r="K77" s="1" t="s">
        <v>558</v>
      </c>
      <c r="L77" s="1" t="s">
        <v>65</v>
      </c>
      <c r="M77" s="1" t="s">
        <v>25</v>
      </c>
      <c r="N77" s="1" t="s">
        <v>26</v>
      </c>
      <c r="O77" s="1"/>
      <c r="P77" s="7" t="s">
        <v>544</v>
      </c>
    </row>
    <row r="78" spans="1:16" ht="16">
      <c r="A78" s="1">
        <v>4713</v>
      </c>
      <c r="B78" s="1" t="s">
        <v>559</v>
      </c>
      <c r="C78" s="1" t="s">
        <v>560</v>
      </c>
      <c r="D78" s="1">
        <v>1102</v>
      </c>
      <c r="E78" s="4">
        <v>1</v>
      </c>
      <c r="F78" s="1" t="s">
        <v>561</v>
      </c>
      <c r="G78" s="1" t="s">
        <v>562</v>
      </c>
      <c r="H78" s="1" t="s">
        <v>77</v>
      </c>
      <c r="I78" s="1"/>
      <c r="J78" s="1" t="s">
        <v>563</v>
      </c>
      <c r="K78" s="1" t="s">
        <v>564</v>
      </c>
      <c r="L78" s="1" t="s">
        <v>65</v>
      </c>
      <c r="M78" s="1" t="s">
        <v>25</v>
      </c>
      <c r="N78" s="1" t="s">
        <v>26</v>
      </c>
      <c r="O78" s="1"/>
      <c r="P78" s="7" t="s">
        <v>565</v>
      </c>
    </row>
    <row r="79" spans="1:16" ht="16">
      <c r="A79" s="1">
        <v>4714</v>
      </c>
      <c r="B79" s="1" t="s">
        <v>566</v>
      </c>
      <c r="C79" s="1" t="s">
        <v>567</v>
      </c>
      <c r="D79" s="1">
        <v>1108</v>
      </c>
      <c r="E79" s="4">
        <v>1</v>
      </c>
      <c r="F79" s="1" t="s">
        <v>568</v>
      </c>
      <c r="G79" s="1" t="s">
        <v>569</v>
      </c>
      <c r="H79" s="1" t="s">
        <v>77</v>
      </c>
      <c r="I79" s="1"/>
      <c r="J79" s="1" t="s">
        <v>570</v>
      </c>
      <c r="K79" s="1" t="s">
        <v>571</v>
      </c>
      <c r="L79" s="1" t="s">
        <v>65</v>
      </c>
      <c r="M79" s="1" t="s">
        <v>25</v>
      </c>
      <c r="N79" s="1" t="s">
        <v>26</v>
      </c>
      <c r="O79" s="1"/>
      <c r="P79" s="7" t="s">
        <v>572</v>
      </c>
    </row>
    <row r="80" spans="1:16" ht="16">
      <c r="A80" s="1">
        <v>4719</v>
      </c>
      <c r="B80" s="1" t="s">
        <v>573</v>
      </c>
      <c r="C80" s="1" t="s">
        <v>148</v>
      </c>
      <c r="D80" s="1"/>
      <c r="E80" s="4">
        <v>1</v>
      </c>
      <c r="F80" s="1" t="s">
        <v>30</v>
      </c>
      <c r="G80" s="1" t="s">
        <v>69</v>
      </c>
      <c r="H80" s="1" t="s">
        <v>32</v>
      </c>
      <c r="I80" s="1" t="s">
        <v>574</v>
      </c>
      <c r="J80" s="1" t="s">
        <v>414</v>
      </c>
      <c r="K80" s="1" t="s">
        <v>575</v>
      </c>
      <c r="L80" s="1" t="s">
        <v>36</v>
      </c>
      <c r="M80" s="1"/>
      <c r="N80" s="1" t="s">
        <v>38</v>
      </c>
      <c r="O80" s="1"/>
      <c r="P80" s="7" t="s">
        <v>576</v>
      </c>
    </row>
    <row r="81" spans="1:16" ht="16">
      <c r="A81" s="1">
        <v>4725</v>
      </c>
      <c r="B81" s="1" t="s">
        <v>577</v>
      </c>
      <c r="C81" s="1" t="s">
        <v>578</v>
      </c>
      <c r="D81" s="1">
        <v>942</v>
      </c>
      <c r="E81" s="4">
        <v>1</v>
      </c>
      <c r="F81" s="1" t="s">
        <v>579</v>
      </c>
      <c r="G81" s="1" t="s">
        <v>580</v>
      </c>
      <c r="H81" s="1" t="s">
        <v>45</v>
      </c>
      <c r="I81" s="1"/>
      <c r="J81" s="1" t="s">
        <v>581</v>
      </c>
      <c r="K81" s="1" t="s">
        <v>582</v>
      </c>
      <c r="L81" s="1" t="s">
        <v>36</v>
      </c>
      <c r="M81" s="1" t="s">
        <v>25</v>
      </c>
      <c r="N81" s="1" t="s">
        <v>38</v>
      </c>
      <c r="O81" s="1" t="s">
        <v>39</v>
      </c>
      <c r="P81" s="7" t="s">
        <v>583</v>
      </c>
    </row>
    <row r="82" spans="1:16" ht="16">
      <c r="A82" s="1">
        <v>4726</v>
      </c>
      <c r="B82" s="1" t="s">
        <v>584</v>
      </c>
      <c r="C82" s="1" t="s">
        <v>585</v>
      </c>
      <c r="D82" s="1">
        <v>1005</v>
      </c>
      <c r="E82" s="4">
        <v>1</v>
      </c>
      <c r="F82" s="1" t="s">
        <v>586</v>
      </c>
      <c r="G82" s="1" t="s">
        <v>587</v>
      </c>
      <c r="H82" s="1" t="s">
        <v>77</v>
      </c>
      <c r="I82" s="1" t="s">
        <v>588</v>
      </c>
      <c r="J82" s="1" t="s">
        <v>589</v>
      </c>
      <c r="K82" s="1" t="s">
        <v>590</v>
      </c>
      <c r="L82" s="1" t="s">
        <v>65</v>
      </c>
      <c r="M82" s="1" t="s">
        <v>25</v>
      </c>
      <c r="N82" s="1" t="s">
        <v>26</v>
      </c>
      <c r="O82" s="1"/>
      <c r="P82" s="7" t="s">
        <v>591</v>
      </c>
    </row>
    <row r="83" spans="1:16" ht="16">
      <c r="A83" s="1">
        <v>4728</v>
      </c>
      <c r="B83" s="1" t="s">
        <v>592</v>
      </c>
      <c r="C83" s="1" t="s">
        <v>593</v>
      </c>
      <c r="D83" s="1">
        <v>1051</v>
      </c>
      <c r="E83" s="4">
        <v>1</v>
      </c>
      <c r="F83" s="1" t="s">
        <v>594</v>
      </c>
      <c r="G83" s="1" t="s">
        <v>595</v>
      </c>
      <c r="H83" s="1" t="s">
        <v>45</v>
      </c>
      <c r="I83" s="1" t="s">
        <v>596</v>
      </c>
      <c r="J83" s="1" t="s">
        <v>597</v>
      </c>
      <c r="K83" s="1" t="s">
        <v>598</v>
      </c>
      <c r="L83" s="1" t="s">
        <v>36</v>
      </c>
      <c r="M83" s="1" t="s">
        <v>25</v>
      </c>
      <c r="N83" s="1" t="s">
        <v>38</v>
      </c>
      <c r="O83" s="1"/>
      <c r="P83" s="7" t="s">
        <v>599</v>
      </c>
    </row>
    <row r="84" spans="1:16" ht="16">
      <c r="A84" s="1">
        <v>4730</v>
      </c>
      <c r="B84" s="1" t="s">
        <v>600</v>
      </c>
      <c r="C84" s="1" t="s">
        <v>68</v>
      </c>
      <c r="D84" s="1"/>
      <c r="E84" s="4">
        <v>1</v>
      </c>
      <c r="F84" s="1" t="s">
        <v>69</v>
      </c>
      <c r="G84" s="1" t="s">
        <v>69</v>
      </c>
      <c r="H84" s="1" t="s">
        <v>88</v>
      </c>
      <c r="I84" s="1" t="s">
        <v>144</v>
      </c>
      <c r="J84" s="1" t="s">
        <v>601</v>
      </c>
      <c r="K84" s="1" t="s">
        <v>21</v>
      </c>
      <c r="L84" s="1" t="s">
        <v>36</v>
      </c>
      <c r="M84" s="1"/>
      <c r="N84" s="1" t="s">
        <v>38</v>
      </c>
      <c r="O84" s="1"/>
      <c r="P84" s="7" t="s">
        <v>602</v>
      </c>
    </row>
    <row r="85" spans="1:16" ht="16">
      <c r="A85" s="1">
        <v>4736</v>
      </c>
      <c r="B85" s="1" t="s">
        <v>603</v>
      </c>
      <c r="C85" s="1" t="s">
        <v>604</v>
      </c>
      <c r="D85" s="1">
        <v>982</v>
      </c>
      <c r="E85" s="4">
        <v>1</v>
      </c>
      <c r="F85" s="1" t="s">
        <v>605</v>
      </c>
      <c r="G85" s="1" t="s">
        <v>606</v>
      </c>
      <c r="H85" s="1" t="s">
        <v>45</v>
      </c>
      <c r="I85" s="1" t="s">
        <v>607</v>
      </c>
      <c r="J85" s="1" t="s">
        <v>608</v>
      </c>
      <c r="K85" s="1" t="s">
        <v>609</v>
      </c>
      <c r="L85" s="1" t="s">
        <v>65</v>
      </c>
      <c r="M85" s="1" t="s">
        <v>25</v>
      </c>
      <c r="N85" s="1" t="s">
        <v>26</v>
      </c>
      <c r="O85" s="1"/>
      <c r="P85" s="7" t="s">
        <v>610</v>
      </c>
    </row>
    <row r="86" spans="1:16" ht="16">
      <c r="A86" s="1">
        <v>4745</v>
      </c>
      <c r="B86" s="1" t="s">
        <v>611</v>
      </c>
      <c r="C86" s="1" t="s">
        <v>612</v>
      </c>
      <c r="D86" s="1" t="s">
        <v>613</v>
      </c>
      <c r="E86" s="4">
        <v>1</v>
      </c>
      <c r="F86" s="1" t="s">
        <v>614</v>
      </c>
      <c r="G86" s="1" t="s">
        <v>615</v>
      </c>
      <c r="H86" s="1" t="s">
        <v>45</v>
      </c>
      <c r="I86" s="1" t="s">
        <v>616</v>
      </c>
      <c r="J86" s="1" t="s">
        <v>617</v>
      </c>
      <c r="K86" s="1" t="s">
        <v>618</v>
      </c>
      <c r="L86" s="1" t="s">
        <v>65</v>
      </c>
      <c r="M86" s="1" t="s">
        <v>25</v>
      </c>
      <c r="N86" s="1" t="s">
        <v>26</v>
      </c>
      <c r="O86" s="1"/>
      <c r="P86" s="7" t="s">
        <v>619</v>
      </c>
    </row>
    <row r="87" spans="1:16" ht="16">
      <c r="A87" s="1">
        <v>4758</v>
      </c>
      <c r="B87" s="1" t="s">
        <v>620</v>
      </c>
      <c r="C87" s="1" t="s">
        <v>621</v>
      </c>
      <c r="D87" s="1">
        <v>958</v>
      </c>
      <c r="E87" s="4">
        <v>1</v>
      </c>
      <c r="F87" s="1" t="s">
        <v>622</v>
      </c>
      <c r="G87" s="1" t="s">
        <v>623</v>
      </c>
      <c r="H87" s="1" t="s">
        <v>45</v>
      </c>
      <c r="I87" s="1" t="s">
        <v>624</v>
      </c>
      <c r="J87" s="1" t="s">
        <v>625</v>
      </c>
      <c r="K87" s="1" t="s">
        <v>626</v>
      </c>
      <c r="L87" s="1" t="s">
        <v>65</v>
      </c>
      <c r="M87" s="1" t="s">
        <v>25</v>
      </c>
      <c r="N87" s="1" t="s">
        <v>26</v>
      </c>
      <c r="O87" s="1"/>
      <c r="P87" s="7" t="s">
        <v>627</v>
      </c>
    </row>
    <row r="88" spans="1:16" ht="16">
      <c r="A88" s="1">
        <v>5781</v>
      </c>
      <c r="B88" s="1" t="s">
        <v>628</v>
      </c>
      <c r="C88" s="1" t="s">
        <v>629</v>
      </c>
      <c r="D88" s="1">
        <v>1082</v>
      </c>
      <c r="E88" s="4">
        <v>2</v>
      </c>
      <c r="F88" s="1" t="s">
        <v>69</v>
      </c>
      <c r="G88" s="1" t="s">
        <v>630</v>
      </c>
      <c r="H88" s="1" t="s">
        <v>77</v>
      </c>
      <c r="I88" s="1"/>
      <c r="J88" s="1" t="s">
        <v>631</v>
      </c>
      <c r="K88" s="1" t="s">
        <v>632</v>
      </c>
      <c r="L88" s="1" t="s">
        <v>65</v>
      </c>
      <c r="M88" s="1"/>
      <c r="N88" s="1" t="s">
        <v>26</v>
      </c>
      <c r="O88" s="1"/>
      <c r="P88" s="7" t="s">
        <v>633</v>
      </c>
    </row>
    <row r="89" spans="1:16" ht="16">
      <c r="A89" s="1">
        <v>5820</v>
      </c>
      <c r="B89" s="1" t="s">
        <v>634</v>
      </c>
      <c r="C89" s="1" t="s">
        <v>635</v>
      </c>
      <c r="D89" s="1">
        <v>1075</v>
      </c>
      <c r="E89" s="4">
        <v>1</v>
      </c>
      <c r="F89" s="1" t="s">
        <v>636</v>
      </c>
      <c r="G89" s="1" t="s">
        <v>637</v>
      </c>
      <c r="H89" s="1" t="s">
        <v>77</v>
      </c>
      <c r="I89" s="1" t="s">
        <v>638</v>
      </c>
      <c r="J89" s="1" t="s">
        <v>639</v>
      </c>
      <c r="K89" s="1" t="s">
        <v>640</v>
      </c>
      <c r="L89" s="1" t="s">
        <v>36</v>
      </c>
      <c r="M89" s="1" t="s">
        <v>25</v>
      </c>
      <c r="N89" s="1" t="s">
        <v>38</v>
      </c>
      <c r="O89" s="1" t="s">
        <v>39</v>
      </c>
      <c r="P89" s="7" t="s">
        <v>641</v>
      </c>
    </row>
    <row r="90" spans="1:16" ht="16">
      <c r="A90" s="1">
        <v>5821</v>
      </c>
      <c r="B90" s="1" t="s">
        <v>642</v>
      </c>
      <c r="C90" s="1" t="s">
        <v>643</v>
      </c>
      <c r="D90" s="1">
        <v>1110</v>
      </c>
      <c r="E90" s="4">
        <v>1</v>
      </c>
      <c r="F90" s="1" t="s">
        <v>644</v>
      </c>
      <c r="G90" s="1" t="s">
        <v>645</v>
      </c>
      <c r="H90" s="1" t="s">
        <v>45</v>
      </c>
      <c r="I90" s="1" t="s">
        <v>646</v>
      </c>
      <c r="J90" s="1" t="s">
        <v>647</v>
      </c>
      <c r="K90" s="1" t="s">
        <v>648</v>
      </c>
      <c r="L90" s="1" t="s">
        <v>36</v>
      </c>
      <c r="M90" s="1" t="s">
        <v>25</v>
      </c>
      <c r="N90" s="1" t="s">
        <v>38</v>
      </c>
      <c r="O90" s="1"/>
      <c r="P90" s="7" t="s">
        <v>649</v>
      </c>
    </row>
    <row r="91" spans="1:16" ht="16">
      <c r="A91" s="1">
        <v>5822</v>
      </c>
      <c r="B91" s="1" t="s">
        <v>650</v>
      </c>
      <c r="C91" s="1" t="s">
        <v>651</v>
      </c>
      <c r="D91" s="1">
        <v>1068</v>
      </c>
      <c r="E91" s="4">
        <v>1</v>
      </c>
      <c r="F91" s="1" t="s">
        <v>652</v>
      </c>
      <c r="G91" s="1" t="s">
        <v>653</v>
      </c>
      <c r="H91" s="1" t="s">
        <v>45</v>
      </c>
      <c r="I91" s="1" t="s">
        <v>654</v>
      </c>
      <c r="J91" s="1" t="s">
        <v>655</v>
      </c>
      <c r="K91" s="1" t="s">
        <v>656</v>
      </c>
      <c r="L91" s="1" t="s">
        <v>36</v>
      </c>
      <c r="M91" s="1" t="s">
        <v>25</v>
      </c>
      <c r="N91" s="1" t="s">
        <v>38</v>
      </c>
      <c r="O91" s="1"/>
      <c r="P91" s="7" t="s">
        <v>649</v>
      </c>
    </row>
    <row r="92" spans="1:16" ht="16">
      <c r="A92" s="1">
        <v>5823</v>
      </c>
      <c r="B92" s="1" t="s">
        <v>657</v>
      </c>
      <c r="C92" s="1" t="s">
        <v>658</v>
      </c>
      <c r="D92" s="1">
        <v>1045</v>
      </c>
      <c r="E92" s="4">
        <v>1</v>
      </c>
      <c r="F92" s="1" t="s">
        <v>659</v>
      </c>
      <c r="G92" s="1" t="s">
        <v>660</v>
      </c>
      <c r="H92" s="1" t="s">
        <v>45</v>
      </c>
      <c r="I92" s="1" t="s">
        <v>661</v>
      </c>
      <c r="J92" s="1" t="s">
        <v>662</v>
      </c>
      <c r="K92" s="1" t="s">
        <v>663</v>
      </c>
      <c r="L92" s="1" t="s">
        <v>36</v>
      </c>
      <c r="M92" s="1" t="s">
        <v>25</v>
      </c>
      <c r="N92" s="1" t="s">
        <v>38</v>
      </c>
      <c r="O92" s="1" t="s">
        <v>39</v>
      </c>
      <c r="P92" s="7" t="s">
        <v>664</v>
      </c>
    </row>
    <row r="93" spans="1:16" ht="16">
      <c r="A93" s="1">
        <v>5828</v>
      </c>
      <c r="B93" s="1" t="s">
        <v>665</v>
      </c>
      <c r="C93" s="1" t="s">
        <v>666</v>
      </c>
      <c r="D93" s="1">
        <v>1107</v>
      </c>
      <c r="E93" s="4">
        <v>1</v>
      </c>
      <c r="F93" s="1" t="s">
        <v>667</v>
      </c>
      <c r="G93" s="1" t="s">
        <v>668</v>
      </c>
      <c r="H93" s="1" t="s">
        <v>45</v>
      </c>
      <c r="I93" s="1" t="s">
        <v>669</v>
      </c>
      <c r="J93" s="1" t="s">
        <v>670</v>
      </c>
      <c r="K93" s="1" t="s">
        <v>671</v>
      </c>
      <c r="L93" s="1" t="s">
        <v>36</v>
      </c>
      <c r="M93" s="1" t="s">
        <v>25</v>
      </c>
      <c r="N93" s="1" t="s">
        <v>38</v>
      </c>
      <c r="O93" s="1" t="s">
        <v>39</v>
      </c>
      <c r="P93" s="7" t="s">
        <v>649</v>
      </c>
    </row>
    <row r="94" spans="1:16" ht="16">
      <c r="A94" s="1">
        <v>6236</v>
      </c>
      <c r="B94" s="1" t="s">
        <v>672</v>
      </c>
      <c r="C94" s="1" t="s">
        <v>673</v>
      </c>
      <c r="D94" s="1">
        <v>1096</v>
      </c>
      <c r="E94" s="4">
        <v>1</v>
      </c>
      <c r="F94" s="1" t="s">
        <v>674</v>
      </c>
      <c r="G94" s="1" t="s">
        <v>675</v>
      </c>
      <c r="H94" s="1" t="s">
        <v>45</v>
      </c>
      <c r="I94" s="1" t="s">
        <v>676</v>
      </c>
      <c r="J94" s="1" t="s">
        <v>677</v>
      </c>
      <c r="K94" s="1" t="s">
        <v>678</v>
      </c>
      <c r="L94" s="1" t="s">
        <v>36</v>
      </c>
      <c r="M94" s="1" t="s">
        <v>25</v>
      </c>
      <c r="N94" s="1" t="s">
        <v>38</v>
      </c>
      <c r="O94" s="1" t="s">
        <v>39</v>
      </c>
      <c r="P94" s="7" t="s">
        <v>679</v>
      </c>
    </row>
    <row r="95" spans="1:16" ht="16">
      <c r="A95" s="1">
        <v>6238</v>
      </c>
      <c r="B95" s="1" t="s">
        <v>680</v>
      </c>
      <c r="C95" s="1" t="s">
        <v>681</v>
      </c>
      <c r="D95" s="1">
        <v>974</v>
      </c>
      <c r="E95" s="4">
        <v>1</v>
      </c>
      <c r="F95" s="1" t="s">
        <v>682</v>
      </c>
      <c r="G95" s="1" t="s">
        <v>683</v>
      </c>
      <c r="H95" s="1" t="s">
        <v>77</v>
      </c>
      <c r="I95" s="1" t="s">
        <v>684</v>
      </c>
      <c r="J95" s="1" t="s">
        <v>685</v>
      </c>
      <c r="K95" s="1" t="s">
        <v>686</v>
      </c>
      <c r="L95" s="1" t="s">
        <v>65</v>
      </c>
      <c r="M95" s="1" t="s">
        <v>25</v>
      </c>
      <c r="N95" s="1" t="s">
        <v>687</v>
      </c>
      <c r="O95" s="1" t="s">
        <v>39</v>
      </c>
      <c r="P95" s="7" t="s">
        <v>688</v>
      </c>
    </row>
    <row r="96" spans="1:16" ht="16">
      <c r="A96" s="1">
        <v>6589</v>
      </c>
      <c r="B96" s="1" t="s">
        <v>689</v>
      </c>
      <c r="C96" s="1" t="s">
        <v>690</v>
      </c>
      <c r="D96" s="1" t="s">
        <v>691</v>
      </c>
      <c r="E96" s="4">
        <v>1</v>
      </c>
      <c r="F96" s="1" t="s">
        <v>692</v>
      </c>
      <c r="G96" s="1" t="s">
        <v>693</v>
      </c>
      <c r="H96" s="1" t="s">
        <v>45</v>
      </c>
      <c r="I96" s="1" t="s">
        <v>694</v>
      </c>
      <c r="J96" s="1" t="s">
        <v>695</v>
      </c>
      <c r="K96" s="1" t="s">
        <v>696</v>
      </c>
      <c r="L96" s="1" t="s">
        <v>36</v>
      </c>
      <c r="M96" s="1" t="s">
        <v>25</v>
      </c>
      <c r="N96" s="1" t="s">
        <v>38</v>
      </c>
      <c r="O96" s="1" t="s">
        <v>39</v>
      </c>
      <c r="P96" s="7" t="s">
        <v>697</v>
      </c>
    </row>
    <row r="97" spans="1:16" ht="16">
      <c r="A97" s="1">
        <v>6590</v>
      </c>
      <c r="B97" s="1" t="s">
        <v>698</v>
      </c>
      <c r="C97" s="1" t="s">
        <v>699</v>
      </c>
      <c r="D97" s="1">
        <v>1038</v>
      </c>
      <c r="E97" s="4">
        <v>1</v>
      </c>
      <c r="F97" s="1" t="s">
        <v>700</v>
      </c>
      <c r="G97" s="1" t="s">
        <v>701</v>
      </c>
      <c r="H97" s="1" t="s">
        <v>45</v>
      </c>
      <c r="I97" s="1" t="s">
        <v>702</v>
      </c>
      <c r="J97" s="1" t="s">
        <v>703</v>
      </c>
      <c r="K97" s="1" t="s">
        <v>704</v>
      </c>
      <c r="L97" s="1" t="s">
        <v>36</v>
      </c>
      <c r="M97" s="1" t="s">
        <v>25</v>
      </c>
      <c r="N97" s="1" t="s">
        <v>38</v>
      </c>
      <c r="O97" s="1" t="s">
        <v>39</v>
      </c>
      <c r="P97" s="7" t="s">
        <v>705</v>
      </c>
    </row>
    <row r="98" spans="1:16" ht="16">
      <c r="A98" s="1">
        <v>6620</v>
      </c>
      <c r="B98" s="1" t="s">
        <v>706</v>
      </c>
      <c r="C98" s="1" t="s">
        <v>707</v>
      </c>
      <c r="D98" s="1">
        <v>1092</v>
      </c>
      <c r="E98" s="4">
        <v>1</v>
      </c>
      <c r="F98" s="1" t="s">
        <v>708</v>
      </c>
      <c r="G98" s="1" t="s">
        <v>709</v>
      </c>
      <c r="H98" s="1" t="s">
        <v>77</v>
      </c>
      <c r="I98" s="1" t="s">
        <v>410</v>
      </c>
      <c r="J98" s="1" t="s">
        <v>710</v>
      </c>
      <c r="K98" s="1" t="s">
        <v>711</v>
      </c>
      <c r="L98" s="1" t="s">
        <v>65</v>
      </c>
      <c r="M98" s="1" t="s">
        <v>25</v>
      </c>
      <c r="N98" s="1" t="s">
        <v>26</v>
      </c>
      <c r="O98" s="1"/>
      <c r="P98" s="7" t="s">
        <v>712</v>
      </c>
    </row>
    <row r="99" spans="1:16" ht="16">
      <c r="A99" s="1">
        <v>6628</v>
      </c>
      <c r="B99" s="1" t="s">
        <v>713</v>
      </c>
      <c r="C99" s="1" t="s">
        <v>714</v>
      </c>
      <c r="D99" s="1">
        <v>1022</v>
      </c>
      <c r="E99" s="4">
        <v>1</v>
      </c>
      <c r="F99" s="1" t="s">
        <v>715</v>
      </c>
      <c r="G99" s="1" t="s">
        <v>716</v>
      </c>
      <c r="H99" s="1" t="s">
        <v>77</v>
      </c>
      <c r="I99" s="1"/>
      <c r="J99" s="1" t="s">
        <v>717</v>
      </c>
      <c r="K99" s="1" t="s">
        <v>718</v>
      </c>
      <c r="L99" s="1" t="s">
        <v>65</v>
      </c>
      <c r="M99" s="1"/>
      <c r="N99" s="1" t="s">
        <v>26</v>
      </c>
      <c r="O99" s="1"/>
      <c r="P99" s="7" t="s">
        <v>719</v>
      </c>
    </row>
    <row r="100" spans="1:16" ht="16">
      <c r="A100" s="1">
        <v>6929</v>
      </c>
      <c r="B100" s="1" t="s">
        <v>720</v>
      </c>
      <c r="C100" s="1" t="s">
        <v>721</v>
      </c>
      <c r="D100" s="1">
        <v>966</v>
      </c>
      <c r="E100" s="4">
        <v>1</v>
      </c>
      <c r="F100" s="1" t="s">
        <v>722</v>
      </c>
      <c r="G100" s="1" t="s">
        <v>723</v>
      </c>
      <c r="H100" s="1" t="s">
        <v>32</v>
      </c>
      <c r="I100" s="1"/>
      <c r="J100" s="1" t="s">
        <v>724</v>
      </c>
      <c r="K100" s="1" t="s">
        <v>725</v>
      </c>
      <c r="L100" s="1" t="s">
        <v>65</v>
      </c>
      <c r="M100" s="1" t="s">
        <v>25</v>
      </c>
      <c r="N100" s="1" t="s">
        <v>26</v>
      </c>
      <c r="O100" s="1"/>
      <c r="P100" s="7" t="s">
        <v>726</v>
      </c>
    </row>
    <row r="101" spans="1:16" ht="16">
      <c r="A101" s="1">
        <v>6951</v>
      </c>
      <c r="B101" s="1" t="s">
        <v>727</v>
      </c>
      <c r="C101" s="1" t="s">
        <v>728</v>
      </c>
      <c r="D101" s="1" t="s">
        <v>729</v>
      </c>
      <c r="E101" s="4">
        <v>1</v>
      </c>
      <c r="F101" s="1" t="s">
        <v>730</v>
      </c>
      <c r="G101" s="1" t="s">
        <v>731</v>
      </c>
      <c r="H101" s="1" t="s">
        <v>45</v>
      </c>
      <c r="I101" s="1"/>
      <c r="J101" s="1" t="s">
        <v>732</v>
      </c>
      <c r="K101" s="1" t="s">
        <v>733</v>
      </c>
      <c r="L101" s="1" t="s">
        <v>65</v>
      </c>
      <c r="M101" s="1" t="s">
        <v>25</v>
      </c>
      <c r="N101" s="1" t="s">
        <v>26</v>
      </c>
      <c r="O101" s="1"/>
      <c r="P101" s="7" t="s">
        <v>734</v>
      </c>
    </row>
    <row r="102" spans="1:16" ht="16">
      <c r="A102" s="1">
        <v>6957</v>
      </c>
      <c r="B102" s="1" t="s">
        <v>735</v>
      </c>
      <c r="C102" s="1" t="s">
        <v>736</v>
      </c>
      <c r="D102" s="1"/>
      <c r="E102" s="4">
        <v>1</v>
      </c>
      <c r="F102" s="1" t="s">
        <v>737</v>
      </c>
      <c r="G102" s="1" t="s">
        <v>69</v>
      </c>
      <c r="H102" s="1" t="s">
        <v>45</v>
      </c>
      <c r="I102" s="1" t="s">
        <v>738</v>
      </c>
      <c r="J102" s="1" t="s">
        <v>739</v>
      </c>
      <c r="K102" s="1" t="s">
        <v>740</v>
      </c>
      <c r="L102" s="1" t="s">
        <v>65</v>
      </c>
      <c r="M102" s="1"/>
      <c r="N102" s="1" t="s">
        <v>26</v>
      </c>
      <c r="O102" s="1"/>
      <c r="P102" s="7" t="s">
        <v>741</v>
      </c>
    </row>
    <row r="103" spans="1:16" ht="16">
      <c r="A103" s="1">
        <v>6958</v>
      </c>
      <c r="B103" s="1" t="s">
        <v>742</v>
      </c>
      <c r="C103" s="1" t="s">
        <v>736</v>
      </c>
      <c r="D103" s="1"/>
      <c r="E103" s="4">
        <v>1</v>
      </c>
      <c r="F103" s="1" t="s">
        <v>743</v>
      </c>
      <c r="G103" s="1" t="s">
        <v>69</v>
      </c>
      <c r="H103" s="1" t="s">
        <v>77</v>
      </c>
      <c r="I103" s="1" t="s">
        <v>744</v>
      </c>
      <c r="J103" s="1" t="s">
        <v>745</v>
      </c>
      <c r="K103" s="1" t="s">
        <v>746</v>
      </c>
      <c r="L103" s="1" t="s">
        <v>65</v>
      </c>
      <c r="M103" s="1"/>
      <c r="N103" s="1" t="s">
        <v>26</v>
      </c>
      <c r="O103" s="1"/>
      <c r="P103" s="7" t="s">
        <v>741</v>
      </c>
    </row>
    <row r="104" spans="1:16" ht="16">
      <c r="A104" s="1">
        <v>7091</v>
      </c>
      <c r="B104" s="1" t="s">
        <v>747</v>
      </c>
      <c r="C104" s="1" t="s">
        <v>748</v>
      </c>
      <c r="D104" s="1">
        <v>1099</v>
      </c>
      <c r="E104" s="4">
        <v>1</v>
      </c>
      <c r="F104" s="1" t="s">
        <v>749</v>
      </c>
      <c r="G104" s="1" t="s">
        <v>750</v>
      </c>
      <c r="H104" s="1" t="s">
        <v>77</v>
      </c>
      <c r="I104" s="1" t="s">
        <v>751</v>
      </c>
      <c r="J104" s="1" t="s">
        <v>752</v>
      </c>
      <c r="K104" s="1" t="s">
        <v>753</v>
      </c>
      <c r="L104" s="1" t="s">
        <v>65</v>
      </c>
      <c r="M104" s="1" t="s">
        <v>25</v>
      </c>
      <c r="N104" s="1" t="s">
        <v>26</v>
      </c>
      <c r="O104" s="1"/>
      <c r="P104" s="7" t="s">
        <v>754</v>
      </c>
    </row>
    <row r="105" spans="1:16" ht="16">
      <c r="A105" s="1">
        <v>7092</v>
      </c>
      <c r="B105" s="1" t="s">
        <v>755</v>
      </c>
      <c r="C105" s="1" t="s">
        <v>756</v>
      </c>
      <c r="D105" s="1">
        <v>1088</v>
      </c>
      <c r="E105" s="4">
        <v>1</v>
      </c>
      <c r="F105" s="1" t="s">
        <v>757</v>
      </c>
      <c r="G105" s="1" t="s">
        <v>758</v>
      </c>
      <c r="H105" s="1" t="s">
        <v>77</v>
      </c>
      <c r="I105" s="1" t="s">
        <v>759</v>
      </c>
      <c r="J105" s="1" t="s">
        <v>760</v>
      </c>
      <c r="K105" s="1" t="s">
        <v>761</v>
      </c>
      <c r="L105" s="1" t="s">
        <v>65</v>
      </c>
      <c r="M105" s="1" t="s">
        <v>25</v>
      </c>
      <c r="N105" s="1" t="s">
        <v>26</v>
      </c>
      <c r="O105" s="1"/>
      <c r="P105" s="7" t="s">
        <v>754</v>
      </c>
    </row>
    <row r="106" spans="1:16" ht="16">
      <c r="A106" s="1">
        <v>7093</v>
      </c>
      <c r="B106" s="1" t="s">
        <v>762</v>
      </c>
      <c r="C106" s="1" t="s">
        <v>763</v>
      </c>
      <c r="D106" s="1">
        <v>1097</v>
      </c>
      <c r="E106" s="4">
        <v>1</v>
      </c>
      <c r="F106" s="1" t="s">
        <v>764</v>
      </c>
      <c r="G106" s="1" t="s">
        <v>765</v>
      </c>
      <c r="H106" s="1" t="s">
        <v>77</v>
      </c>
      <c r="I106" s="1" t="s">
        <v>766</v>
      </c>
      <c r="J106" s="1" t="s">
        <v>767</v>
      </c>
      <c r="K106" s="1" t="s">
        <v>768</v>
      </c>
      <c r="L106" s="1" t="s">
        <v>65</v>
      </c>
      <c r="M106" s="1" t="s">
        <v>25</v>
      </c>
      <c r="N106" s="1" t="s">
        <v>26</v>
      </c>
      <c r="O106" s="1"/>
      <c r="P106" s="7" t="s">
        <v>754</v>
      </c>
    </row>
    <row r="107" spans="1:16" ht="16">
      <c r="A107" s="1">
        <v>7097</v>
      </c>
      <c r="B107" s="1" t="s">
        <v>769</v>
      </c>
      <c r="C107" s="1" t="s">
        <v>770</v>
      </c>
      <c r="D107" s="1">
        <v>980</v>
      </c>
      <c r="E107" s="4">
        <v>1</v>
      </c>
      <c r="F107" s="1" t="s">
        <v>771</v>
      </c>
      <c r="G107" s="1" t="s">
        <v>772</v>
      </c>
      <c r="H107" s="1" t="s">
        <v>77</v>
      </c>
      <c r="I107" s="1" t="s">
        <v>773</v>
      </c>
      <c r="J107" s="1" t="s">
        <v>774</v>
      </c>
      <c r="K107" s="1" t="s">
        <v>775</v>
      </c>
      <c r="L107" s="1" t="s">
        <v>65</v>
      </c>
      <c r="M107" s="1" t="s">
        <v>25</v>
      </c>
      <c r="N107" s="1" t="s">
        <v>26</v>
      </c>
      <c r="O107" s="1"/>
      <c r="P107" s="7" t="s">
        <v>776</v>
      </c>
    </row>
    <row r="108" spans="1:16" ht="16">
      <c r="A108" s="1">
        <v>7098</v>
      </c>
      <c r="B108" s="1" t="s">
        <v>769</v>
      </c>
      <c r="C108" s="1" t="s">
        <v>777</v>
      </c>
      <c r="D108" s="1">
        <v>984</v>
      </c>
      <c r="E108" s="4">
        <v>1</v>
      </c>
      <c r="F108" s="1" t="s">
        <v>778</v>
      </c>
      <c r="G108" s="1" t="s">
        <v>779</v>
      </c>
      <c r="H108" s="1" t="s">
        <v>77</v>
      </c>
      <c r="I108" s="1" t="s">
        <v>780</v>
      </c>
      <c r="J108" s="1" t="s">
        <v>781</v>
      </c>
      <c r="K108" s="1" t="s">
        <v>782</v>
      </c>
      <c r="L108" s="1" t="s">
        <v>65</v>
      </c>
      <c r="M108" s="1" t="s">
        <v>25</v>
      </c>
      <c r="N108" s="1" t="s">
        <v>26</v>
      </c>
      <c r="O108" s="1"/>
      <c r="P108" s="7" t="s">
        <v>776</v>
      </c>
    </row>
    <row r="109" spans="1:16" ht="16">
      <c r="A109" s="1">
        <v>7102</v>
      </c>
      <c r="B109" s="1" t="s">
        <v>783</v>
      </c>
      <c r="C109" s="1" t="s">
        <v>784</v>
      </c>
      <c r="D109" s="1">
        <v>951</v>
      </c>
      <c r="E109" s="4">
        <v>1</v>
      </c>
      <c r="F109" s="1" t="s">
        <v>785</v>
      </c>
      <c r="G109" s="1" t="s">
        <v>786</v>
      </c>
      <c r="H109" s="1" t="s">
        <v>32</v>
      </c>
      <c r="I109" s="1" t="s">
        <v>787</v>
      </c>
      <c r="J109" s="1" t="s">
        <v>788</v>
      </c>
      <c r="K109" s="1" t="s">
        <v>789</v>
      </c>
      <c r="L109" s="1" t="s">
        <v>65</v>
      </c>
      <c r="M109" s="1" t="s">
        <v>25</v>
      </c>
      <c r="N109" s="1" t="s">
        <v>687</v>
      </c>
      <c r="O109" s="1"/>
      <c r="P109" s="7" t="s">
        <v>790</v>
      </c>
    </row>
    <row r="110" spans="1:16" ht="16">
      <c r="A110" s="1">
        <v>7103</v>
      </c>
      <c r="B110" s="1" t="s">
        <v>783</v>
      </c>
      <c r="C110" s="1" t="s">
        <v>791</v>
      </c>
      <c r="D110" s="1">
        <v>951</v>
      </c>
      <c r="E110" s="4">
        <v>1</v>
      </c>
      <c r="F110" s="1" t="s">
        <v>792</v>
      </c>
      <c r="G110" s="1" t="s">
        <v>793</v>
      </c>
      <c r="H110" s="1" t="s">
        <v>32</v>
      </c>
      <c r="I110" s="1" t="s">
        <v>794</v>
      </c>
      <c r="J110" s="1" t="s">
        <v>795</v>
      </c>
      <c r="K110" s="1" t="s">
        <v>796</v>
      </c>
      <c r="L110" s="1" t="s">
        <v>65</v>
      </c>
      <c r="M110" s="1" t="s">
        <v>25</v>
      </c>
      <c r="N110" s="1" t="s">
        <v>687</v>
      </c>
      <c r="O110" s="1"/>
      <c r="P110" s="7" t="s">
        <v>790</v>
      </c>
    </row>
    <row r="111" spans="1:16" ht="16">
      <c r="A111" s="1">
        <v>7113</v>
      </c>
      <c r="B111" s="1" t="s">
        <v>797</v>
      </c>
      <c r="C111" s="1" t="s">
        <v>798</v>
      </c>
      <c r="D111" s="1">
        <v>1011</v>
      </c>
      <c r="E111" s="4">
        <v>1</v>
      </c>
      <c r="F111" s="1" t="s">
        <v>799</v>
      </c>
      <c r="G111" s="1" t="s">
        <v>800</v>
      </c>
      <c r="H111" s="1" t="s">
        <v>45</v>
      </c>
      <c r="I111" s="1" t="s">
        <v>801</v>
      </c>
      <c r="J111" s="1" t="s">
        <v>802</v>
      </c>
      <c r="K111" s="1" t="s">
        <v>803</v>
      </c>
      <c r="L111" s="1" t="s">
        <v>36</v>
      </c>
      <c r="M111" s="1" t="s">
        <v>25</v>
      </c>
      <c r="N111" s="1" t="s">
        <v>26</v>
      </c>
      <c r="O111" s="1" t="s">
        <v>39</v>
      </c>
      <c r="P111" s="7" t="s">
        <v>804</v>
      </c>
    </row>
    <row r="112" spans="1:16" ht="16">
      <c r="A112" s="1">
        <v>7114</v>
      </c>
      <c r="B112" s="1" t="s">
        <v>805</v>
      </c>
      <c r="C112" s="1" t="s">
        <v>806</v>
      </c>
      <c r="D112" s="1">
        <v>1102</v>
      </c>
      <c r="E112" s="4">
        <v>1</v>
      </c>
      <c r="F112" s="1" t="s">
        <v>807</v>
      </c>
      <c r="G112" s="1" t="s">
        <v>808</v>
      </c>
      <c r="H112" s="1" t="s">
        <v>77</v>
      </c>
      <c r="I112" s="1"/>
      <c r="J112" s="1" t="s">
        <v>809</v>
      </c>
      <c r="K112" s="1" t="s">
        <v>810</v>
      </c>
      <c r="L112" s="1" t="s">
        <v>65</v>
      </c>
      <c r="M112" s="1" t="s">
        <v>25</v>
      </c>
      <c r="N112" s="1" t="s">
        <v>26</v>
      </c>
      <c r="O112" s="1"/>
      <c r="P112" s="7" t="s">
        <v>811</v>
      </c>
    </row>
    <row r="113" spans="1:16" ht="16">
      <c r="A113" s="1">
        <v>7115</v>
      </c>
      <c r="B113" s="1" t="s">
        <v>812</v>
      </c>
      <c r="C113" s="1" t="s">
        <v>813</v>
      </c>
      <c r="D113" s="1">
        <v>1072</v>
      </c>
      <c r="E113" s="4">
        <v>1</v>
      </c>
      <c r="F113" s="1" t="s">
        <v>814</v>
      </c>
      <c r="G113" s="1" t="s">
        <v>815</v>
      </c>
      <c r="H113" s="1" t="s">
        <v>45</v>
      </c>
      <c r="I113" s="1" t="s">
        <v>816</v>
      </c>
      <c r="J113" s="1" t="s">
        <v>817</v>
      </c>
      <c r="K113" s="1" t="s">
        <v>818</v>
      </c>
      <c r="L113" s="1" t="s">
        <v>36</v>
      </c>
      <c r="M113" s="1" t="s">
        <v>25</v>
      </c>
      <c r="N113" s="1" t="s">
        <v>38</v>
      </c>
      <c r="O113" s="1"/>
      <c r="P113" s="7" t="s">
        <v>819</v>
      </c>
    </row>
    <row r="114" spans="1:16" ht="16">
      <c r="A114" s="1">
        <v>7173</v>
      </c>
      <c r="B114" s="1" t="s">
        <v>820</v>
      </c>
      <c r="C114" s="1" t="s">
        <v>821</v>
      </c>
      <c r="D114" s="1" t="s">
        <v>822</v>
      </c>
      <c r="E114" s="4">
        <v>1</v>
      </c>
      <c r="F114" s="1" t="s">
        <v>823</v>
      </c>
      <c r="G114" s="1" t="s">
        <v>824</v>
      </c>
      <c r="H114" s="1" t="s">
        <v>77</v>
      </c>
      <c r="I114" s="1" t="s">
        <v>825</v>
      </c>
      <c r="J114" s="1" t="s">
        <v>826</v>
      </c>
      <c r="K114" s="1" t="s">
        <v>827</v>
      </c>
      <c r="L114" s="1" t="s">
        <v>65</v>
      </c>
      <c r="M114" s="1" t="s">
        <v>25</v>
      </c>
      <c r="N114" s="1" t="s">
        <v>26</v>
      </c>
      <c r="O114" s="1"/>
      <c r="P114" s="7" t="s">
        <v>828</v>
      </c>
    </row>
    <row r="115" spans="1:16" ht="16">
      <c r="A115" s="1">
        <v>7356</v>
      </c>
      <c r="B115" s="1" t="s">
        <v>829</v>
      </c>
      <c r="C115" s="1" t="s">
        <v>830</v>
      </c>
      <c r="D115" s="1">
        <v>1049</v>
      </c>
      <c r="E115" s="4">
        <v>1</v>
      </c>
      <c r="F115" s="1" t="s">
        <v>831</v>
      </c>
      <c r="G115" s="1" t="s">
        <v>832</v>
      </c>
      <c r="H115" s="1" t="s">
        <v>77</v>
      </c>
      <c r="I115" s="1" t="s">
        <v>833</v>
      </c>
      <c r="J115" s="1" t="s">
        <v>834</v>
      </c>
      <c r="K115" s="1" t="s">
        <v>835</v>
      </c>
      <c r="L115" s="1" t="s">
        <v>36</v>
      </c>
      <c r="M115" s="1" t="s">
        <v>25</v>
      </c>
      <c r="N115" s="1" t="s">
        <v>38</v>
      </c>
      <c r="O115" s="1"/>
      <c r="P115" s="7" t="s">
        <v>836</v>
      </c>
    </row>
    <row r="116" spans="1:16" ht="16">
      <c r="A116" s="1">
        <v>7454</v>
      </c>
      <c r="B116" s="1" t="s">
        <v>837</v>
      </c>
      <c r="C116" s="1" t="s">
        <v>838</v>
      </c>
      <c r="D116" s="1">
        <v>1073</v>
      </c>
      <c r="E116" s="4">
        <v>1</v>
      </c>
      <c r="F116" s="1" t="s">
        <v>839</v>
      </c>
      <c r="G116" s="1" t="s">
        <v>840</v>
      </c>
      <c r="H116" s="1" t="s">
        <v>77</v>
      </c>
      <c r="I116" s="1" t="s">
        <v>841</v>
      </c>
      <c r="J116" s="1" t="s">
        <v>842</v>
      </c>
      <c r="K116" s="1" t="s">
        <v>843</v>
      </c>
      <c r="L116" s="1" t="s">
        <v>36</v>
      </c>
      <c r="M116" s="1" t="s">
        <v>25</v>
      </c>
      <c r="N116" s="1" t="s">
        <v>38</v>
      </c>
      <c r="O116" s="1"/>
      <c r="P116" s="7" t="s">
        <v>844</v>
      </c>
    </row>
    <row r="117" spans="1:16" ht="16">
      <c r="A117" s="1">
        <v>7508</v>
      </c>
      <c r="B117" s="1" t="s">
        <v>845</v>
      </c>
      <c r="C117" s="1" t="s">
        <v>846</v>
      </c>
      <c r="D117" s="1">
        <v>1090</v>
      </c>
      <c r="E117" s="4">
        <v>1</v>
      </c>
      <c r="F117" s="1" t="s">
        <v>847</v>
      </c>
      <c r="G117" s="1" t="s">
        <v>848</v>
      </c>
      <c r="H117" s="1" t="s">
        <v>77</v>
      </c>
      <c r="I117" s="1" t="s">
        <v>849</v>
      </c>
      <c r="J117" s="1" t="s">
        <v>850</v>
      </c>
      <c r="K117" s="1" t="s">
        <v>851</v>
      </c>
      <c r="L117" s="1" t="s">
        <v>65</v>
      </c>
      <c r="M117" s="1" t="s">
        <v>25</v>
      </c>
      <c r="N117" s="1" t="s">
        <v>687</v>
      </c>
      <c r="O117" s="1"/>
      <c r="P117" s="7" t="s">
        <v>852</v>
      </c>
    </row>
    <row r="118" spans="1:16" ht="16">
      <c r="A118" s="1">
        <v>7509</v>
      </c>
      <c r="B118" s="1" t="s">
        <v>853</v>
      </c>
      <c r="C118" s="1" t="s">
        <v>854</v>
      </c>
      <c r="D118" s="1">
        <v>1101</v>
      </c>
      <c r="E118" s="4">
        <v>1</v>
      </c>
      <c r="F118" s="1" t="s">
        <v>855</v>
      </c>
      <c r="G118" s="1" t="s">
        <v>856</v>
      </c>
      <c r="H118" s="1" t="s">
        <v>45</v>
      </c>
      <c r="I118" s="1" t="s">
        <v>857</v>
      </c>
      <c r="J118" s="1" t="s">
        <v>858</v>
      </c>
      <c r="K118" s="1" t="s">
        <v>859</v>
      </c>
      <c r="L118" s="1" t="s">
        <v>65</v>
      </c>
      <c r="M118" s="1" t="s">
        <v>25</v>
      </c>
      <c r="N118" s="1" t="s">
        <v>687</v>
      </c>
      <c r="O118" s="1"/>
      <c r="P118" s="7" t="s">
        <v>860</v>
      </c>
    </row>
    <row r="119" spans="1:16" ht="16">
      <c r="A119" s="1">
        <v>7510</v>
      </c>
      <c r="B119" s="1" t="s">
        <v>861</v>
      </c>
      <c r="C119" s="1" t="s">
        <v>862</v>
      </c>
      <c r="D119" s="1">
        <v>1083</v>
      </c>
      <c r="E119" s="4">
        <v>1</v>
      </c>
      <c r="F119" s="1" t="s">
        <v>863</v>
      </c>
      <c r="G119" s="1" t="s">
        <v>864</v>
      </c>
      <c r="H119" s="1" t="s">
        <v>77</v>
      </c>
      <c r="I119" s="1" t="s">
        <v>825</v>
      </c>
      <c r="J119" s="1" t="s">
        <v>865</v>
      </c>
      <c r="K119" s="1" t="s">
        <v>866</v>
      </c>
      <c r="L119" s="1" t="s">
        <v>65</v>
      </c>
      <c r="M119" s="1" t="s">
        <v>80</v>
      </c>
      <c r="N119" s="1" t="s">
        <v>26</v>
      </c>
      <c r="O119" s="1"/>
      <c r="P119" s="7" t="s">
        <v>828</v>
      </c>
    </row>
    <row r="120" spans="1:16" ht="16">
      <c r="A120" s="8">
        <v>7761</v>
      </c>
      <c r="B120" s="9" t="s">
        <v>867</v>
      </c>
      <c r="C120" s="9" t="s">
        <v>868</v>
      </c>
      <c r="D120" s="8">
        <v>1021</v>
      </c>
      <c r="E120" s="4">
        <v>1</v>
      </c>
      <c r="F120" s="9" t="s">
        <v>869</v>
      </c>
      <c r="G120" s="9" t="s">
        <v>870</v>
      </c>
      <c r="H120" s="1" t="s">
        <v>77</v>
      </c>
      <c r="I120" s="9"/>
      <c r="J120" s="9" t="s">
        <v>871</v>
      </c>
      <c r="K120" s="9" t="s">
        <v>872</v>
      </c>
      <c r="L120" s="1" t="s">
        <v>36</v>
      </c>
      <c r="M120" s="1" t="s">
        <v>80</v>
      </c>
      <c r="N120" s="1" t="s">
        <v>38</v>
      </c>
      <c r="O120" s="1"/>
      <c r="P120" s="7" t="s">
        <v>873</v>
      </c>
    </row>
    <row r="121" spans="1:16" ht="16">
      <c r="A121" s="4">
        <v>7890</v>
      </c>
      <c r="B121" s="2" t="s">
        <v>874</v>
      </c>
      <c r="C121" s="2" t="s">
        <v>875</v>
      </c>
      <c r="D121" s="4">
        <v>999</v>
      </c>
      <c r="E121" s="4">
        <v>1</v>
      </c>
      <c r="F121" s="2" t="s">
        <v>876</v>
      </c>
      <c r="G121" s="2" t="s">
        <v>877</v>
      </c>
      <c r="H121" s="2" t="s">
        <v>878</v>
      </c>
      <c r="I121" s="2" t="s">
        <v>879</v>
      </c>
      <c r="J121" s="2" t="s">
        <v>880</v>
      </c>
      <c r="K121" s="2" t="s">
        <v>881</v>
      </c>
      <c r="L121" s="5" t="s">
        <v>24</v>
      </c>
      <c r="M121" s="1" t="s">
        <v>25</v>
      </c>
      <c r="N121" s="5" t="s">
        <v>882</v>
      </c>
      <c r="O121" s="2"/>
      <c r="P121" s="6" t="s">
        <v>883</v>
      </c>
    </row>
    <row r="122" spans="1:16" ht="16">
      <c r="A122" s="4">
        <v>7891</v>
      </c>
      <c r="B122" s="2" t="s">
        <v>884</v>
      </c>
      <c r="C122" s="2" t="s">
        <v>885</v>
      </c>
      <c r="D122" s="4">
        <v>1026</v>
      </c>
      <c r="E122" s="4">
        <v>1</v>
      </c>
      <c r="F122" s="2" t="s">
        <v>886</v>
      </c>
      <c r="G122" s="2" t="s">
        <v>887</v>
      </c>
      <c r="H122" s="2" t="s">
        <v>20</v>
      </c>
      <c r="I122" s="2" t="s">
        <v>21</v>
      </c>
      <c r="J122" s="2" t="s">
        <v>888</v>
      </c>
      <c r="K122" s="2" t="s">
        <v>889</v>
      </c>
      <c r="L122" s="5" t="s">
        <v>24</v>
      </c>
      <c r="M122" s="1" t="s">
        <v>25</v>
      </c>
      <c r="N122" s="2" t="s">
        <v>26</v>
      </c>
      <c r="O122" s="2"/>
      <c r="P122" s="6" t="s">
        <v>890</v>
      </c>
    </row>
    <row r="123" spans="1:16" ht="16">
      <c r="A123" s="4">
        <v>7903</v>
      </c>
      <c r="B123" s="2" t="s">
        <v>874</v>
      </c>
      <c r="C123" s="2" t="s">
        <v>891</v>
      </c>
      <c r="D123" s="4">
        <v>1013</v>
      </c>
      <c r="E123" s="4">
        <v>1</v>
      </c>
      <c r="F123" s="2" t="s">
        <v>892</v>
      </c>
      <c r="G123" s="2" t="s">
        <v>893</v>
      </c>
      <c r="H123" s="2" t="s">
        <v>20</v>
      </c>
      <c r="I123" s="2" t="s">
        <v>894</v>
      </c>
      <c r="J123" s="2" t="s">
        <v>895</v>
      </c>
      <c r="K123" s="5" t="s">
        <v>896</v>
      </c>
      <c r="L123" s="5" t="s">
        <v>24</v>
      </c>
      <c r="M123" s="2"/>
      <c r="N123" s="5" t="s">
        <v>882</v>
      </c>
      <c r="O123" s="2"/>
      <c r="P123" s="6" t="s">
        <v>897</v>
      </c>
    </row>
    <row r="124" spans="1:16" ht="16">
      <c r="A124" s="4">
        <v>7905</v>
      </c>
      <c r="B124" s="2" t="s">
        <v>898</v>
      </c>
      <c r="C124" s="2" t="s">
        <v>899</v>
      </c>
      <c r="D124" s="4">
        <v>981</v>
      </c>
      <c r="E124" s="4">
        <v>1</v>
      </c>
      <c r="F124" s="2" t="s">
        <v>900</v>
      </c>
      <c r="G124" s="2" t="s">
        <v>901</v>
      </c>
      <c r="H124" s="2" t="s">
        <v>20</v>
      </c>
      <c r="I124" s="2" t="s">
        <v>21</v>
      </c>
      <c r="J124" s="2" t="s">
        <v>902</v>
      </c>
      <c r="K124" s="2" t="s">
        <v>903</v>
      </c>
      <c r="L124" s="5" t="s">
        <v>24</v>
      </c>
      <c r="M124" s="1" t="s">
        <v>25</v>
      </c>
      <c r="N124" s="5" t="s">
        <v>26</v>
      </c>
      <c r="O124" s="2"/>
      <c r="P124" s="6" t="s">
        <v>904</v>
      </c>
    </row>
    <row r="125" spans="1:16" ht="16">
      <c r="A125" s="4">
        <v>7925</v>
      </c>
      <c r="B125" s="2" t="s">
        <v>905</v>
      </c>
      <c r="C125" s="2" t="s">
        <v>906</v>
      </c>
      <c r="D125" s="4">
        <v>987</v>
      </c>
      <c r="E125" s="4">
        <v>1</v>
      </c>
      <c r="F125" s="2" t="s">
        <v>907</v>
      </c>
      <c r="G125" s="2" t="s">
        <v>908</v>
      </c>
      <c r="H125" s="2" t="s">
        <v>878</v>
      </c>
      <c r="I125" s="2" t="s">
        <v>909</v>
      </c>
      <c r="J125" s="2" t="s">
        <v>910</v>
      </c>
      <c r="K125" s="2" t="s">
        <v>911</v>
      </c>
      <c r="L125" s="5" t="s">
        <v>24</v>
      </c>
      <c r="M125" s="1" t="s">
        <v>25</v>
      </c>
      <c r="N125" s="5" t="s">
        <v>882</v>
      </c>
      <c r="O125" s="2"/>
      <c r="P125" s="6" t="s">
        <v>912</v>
      </c>
    </row>
    <row r="126" spans="1:16" ht="16">
      <c r="A126" s="4">
        <v>7967</v>
      </c>
      <c r="B126" s="2" t="s">
        <v>913</v>
      </c>
      <c r="C126" s="2" t="s">
        <v>914</v>
      </c>
      <c r="D126" s="4">
        <v>991</v>
      </c>
      <c r="E126" s="4">
        <v>1</v>
      </c>
      <c r="F126" s="2" t="s">
        <v>915</v>
      </c>
      <c r="G126" s="2" t="s">
        <v>916</v>
      </c>
      <c r="H126" s="2" t="s">
        <v>878</v>
      </c>
      <c r="I126" s="2" t="s">
        <v>917</v>
      </c>
      <c r="J126" s="2" t="s">
        <v>918</v>
      </c>
      <c r="K126" s="2" t="s">
        <v>919</v>
      </c>
      <c r="L126" s="5" t="s">
        <v>24</v>
      </c>
      <c r="M126" s="1" t="s">
        <v>25</v>
      </c>
      <c r="N126" s="5" t="s">
        <v>26</v>
      </c>
      <c r="O126" s="2"/>
      <c r="P126" s="6" t="s">
        <v>920</v>
      </c>
    </row>
    <row r="127" spans="1:16" ht="16">
      <c r="A127" s="4">
        <v>7968</v>
      </c>
      <c r="B127" s="2" t="s">
        <v>921</v>
      </c>
      <c r="C127" s="2" t="s">
        <v>736</v>
      </c>
      <c r="D127" s="10"/>
      <c r="E127" s="4">
        <v>1</v>
      </c>
      <c r="F127" s="2" t="s">
        <v>922</v>
      </c>
      <c r="G127" s="2" t="s">
        <v>69</v>
      </c>
      <c r="H127" s="2" t="s">
        <v>20</v>
      </c>
      <c r="I127" s="2" t="s">
        <v>923</v>
      </c>
      <c r="J127" s="2" t="s">
        <v>924</v>
      </c>
      <c r="K127" s="2" t="s">
        <v>21</v>
      </c>
      <c r="L127" s="5" t="s">
        <v>24</v>
      </c>
      <c r="M127" s="1" t="s">
        <v>25</v>
      </c>
      <c r="N127" s="5" t="s">
        <v>925</v>
      </c>
      <c r="O127" s="2"/>
      <c r="P127" s="6" t="s">
        <v>926</v>
      </c>
    </row>
    <row r="128" spans="1:16" ht="16">
      <c r="A128" s="4">
        <v>7969</v>
      </c>
      <c r="B128" s="2" t="s">
        <v>927</v>
      </c>
      <c r="C128" s="2" t="s">
        <v>928</v>
      </c>
      <c r="D128" s="4">
        <v>981</v>
      </c>
      <c r="E128" s="4">
        <v>1</v>
      </c>
      <c r="F128" s="2" t="s">
        <v>929</v>
      </c>
      <c r="G128" s="2" t="s">
        <v>930</v>
      </c>
      <c r="H128" s="2" t="s">
        <v>20</v>
      </c>
      <c r="I128" s="2" t="s">
        <v>931</v>
      </c>
      <c r="J128" s="2" t="s">
        <v>932</v>
      </c>
      <c r="K128" s="2" t="s">
        <v>933</v>
      </c>
      <c r="L128" s="5" t="s">
        <v>24</v>
      </c>
      <c r="M128" s="1" t="s">
        <v>80</v>
      </c>
      <c r="N128" s="5" t="s">
        <v>26</v>
      </c>
      <c r="O128" s="2"/>
      <c r="P128" s="6" t="s">
        <v>934</v>
      </c>
    </row>
    <row r="129" spans="1:16" ht="16">
      <c r="A129" s="4">
        <v>7970</v>
      </c>
      <c r="B129" s="2" t="s">
        <v>927</v>
      </c>
      <c r="C129" s="2" t="s">
        <v>935</v>
      </c>
      <c r="D129" s="4">
        <v>1039</v>
      </c>
      <c r="E129" s="4">
        <v>1</v>
      </c>
      <c r="F129" s="2" t="s">
        <v>936</v>
      </c>
      <c r="G129" s="2" t="s">
        <v>937</v>
      </c>
      <c r="H129" s="2" t="s">
        <v>20</v>
      </c>
      <c r="I129" s="2" t="s">
        <v>938</v>
      </c>
      <c r="J129" s="2" t="s">
        <v>939</v>
      </c>
      <c r="K129" s="2" t="s">
        <v>940</v>
      </c>
      <c r="L129" s="5" t="s">
        <v>24</v>
      </c>
      <c r="M129" s="1" t="s">
        <v>25</v>
      </c>
      <c r="N129" s="5" t="s">
        <v>26</v>
      </c>
      <c r="O129" s="2"/>
      <c r="P129" s="6" t="s">
        <v>934</v>
      </c>
    </row>
    <row r="130" spans="1:16" ht="16">
      <c r="A130" s="4">
        <v>8189</v>
      </c>
      <c r="B130" s="2" t="s">
        <v>941</v>
      </c>
      <c r="C130" s="2" t="s">
        <v>942</v>
      </c>
      <c r="D130" s="4">
        <v>1033</v>
      </c>
      <c r="E130" s="4">
        <v>1</v>
      </c>
      <c r="F130" s="2" t="s">
        <v>943</v>
      </c>
      <c r="G130" s="2" t="s">
        <v>944</v>
      </c>
      <c r="H130" s="2" t="s">
        <v>878</v>
      </c>
      <c r="I130" s="2" t="s">
        <v>945</v>
      </c>
      <c r="J130" s="2" t="s">
        <v>946</v>
      </c>
      <c r="K130" s="2" t="s">
        <v>947</v>
      </c>
      <c r="L130" s="2" t="s">
        <v>948</v>
      </c>
      <c r="M130" s="1" t="s">
        <v>25</v>
      </c>
      <c r="N130" s="2" t="s">
        <v>925</v>
      </c>
      <c r="O130" s="2"/>
      <c r="P130" s="6" t="s">
        <v>949</v>
      </c>
    </row>
    <row r="131" spans="1:16" ht="16">
      <c r="A131" s="4">
        <v>8190</v>
      </c>
      <c r="B131" s="2" t="s">
        <v>950</v>
      </c>
      <c r="C131" s="2" t="s">
        <v>951</v>
      </c>
      <c r="D131" s="4">
        <v>1090</v>
      </c>
      <c r="E131" s="4">
        <v>1</v>
      </c>
      <c r="F131" s="2" t="s">
        <v>952</v>
      </c>
      <c r="G131" s="2" t="s">
        <v>953</v>
      </c>
      <c r="H131" s="2" t="s">
        <v>954</v>
      </c>
      <c r="I131" s="2" t="s">
        <v>21</v>
      </c>
      <c r="J131" s="2" t="s">
        <v>955</v>
      </c>
      <c r="K131" s="2" t="s">
        <v>956</v>
      </c>
      <c r="L131" s="5" t="s">
        <v>957</v>
      </c>
      <c r="M131" s="1" t="s">
        <v>25</v>
      </c>
      <c r="N131" s="2" t="s">
        <v>26</v>
      </c>
      <c r="O131" s="2"/>
      <c r="P131" s="6" t="s">
        <v>958</v>
      </c>
    </row>
    <row r="132" spans="1:16" ht="16">
      <c r="A132" s="4">
        <v>8191</v>
      </c>
      <c r="B132" s="2" t="s">
        <v>959</v>
      </c>
      <c r="C132" s="2" t="s">
        <v>960</v>
      </c>
      <c r="D132" s="4">
        <v>1117</v>
      </c>
      <c r="E132" s="4">
        <v>1</v>
      </c>
      <c r="F132" s="2" t="s">
        <v>961</v>
      </c>
      <c r="G132" s="2" t="s">
        <v>962</v>
      </c>
      <c r="H132" s="2" t="s">
        <v>20</v>
      </c>
      <c r="I132" s="2" t="s">
        <v>21</v>
      </c>
      <c r="J132" s="2" t="s">
        <v>963</v>
      </c>
      <c r="K132" s="2" t="s">
        <v>964</v>
      </c>
      <c r="L132" s="5" t="s">
        <v>957</v>
      </c>
      <c r="M132" s="1" t="s">
        <v>25</v>
      </c>
      <c r="N132" s="2" t="s">
        <v>26</v>
      </c>
      <c r="O132" s="2"/>
      <c r="P132" s="6" t="s">
        <v>965</v>
      </c>
    </row>
    <row r="133" spans="1:16" ht="16">
      <c r="A133" s="4">
        <v>8192</v>
      </c>
      <c r="B133" s="2" t="s">
        <v>966</v>
      </c>
      <c r="C133" s="2" t="s">
        <v>560</v>
      </c>
      <c r="D133" s="4">
        <v>1102</v>
      </c>
      <c r="E133" s="4">
        <v>1</v>
      </c>
      <c r="F133" s="2" t="s">
        <v>967</v>
      </c>
      <c r="G133" s="2" t="s">
        <v>968</v>
      </c>
      <c r="H133" s="2" t="s">
        <v>878</v>
      </c>
      <c r="I133" s="2" t="s">
        <v>21</v>
      </c>
      <c r="J133" s="2" t="s">
        <v>969</v>
      </c>
      <c r="K133" s="2" t="s">
        <v>970</v>
      </c>
      <c r="L133" s="5" t="s">
        <v>957</v>
      </c>
      <c r="M133" s="1" t="s">
        <v>25</v>
      </c>
      <c r="N133" s="2" t="s">
        <v>26</v>
      </c>
      <c r="O133" s="2"/>
      <c r="P133" s="6" t="s">
        <v>971</v>
      </c>
    </row>
    <row r="134" spans="1:16" ht="16">
      <c r="A134" s="4">
        <v>8204</v>
      </c>
      <c r="B134" s="2" t="s">
        <v>972</v>
      </c>
      <c r="C134" s="2"/>
      <c r="D134" s="5"/>
      <c r="E134" s="4">
        <v>1</v>
      </c>
      <c r="F134" s="2" t="s">
        <v>973</v>
      </c>
      <c r="G134" s="2" t="s">
        <v>69</v>
      </c>
      <c r="H134" s="2" t="s">
        <v>20</v>
      </c>
      <c r="I134" s="11" t="s">
        <v>974</v>
      </c>
      <c r="J134" s="2" t="s">
        <v>975</v>
      </c>
      <c r="K134" s="2" t="s">
        <v>976</v>
      </c>
      <c r="L134" s="5" t="s">
        <v>957</v>
      </c>
      <c r="M134" s="1" t="s">
        <v>25</v>
      </c>
      <c r="N134" s="2" t="s">
        <v>26</v>
      </c>
      <c r="O134" s="2"/>
      <c r="P134" s="6" t="s">
        <v>977</v>
      </c>
    </row>
  </sheetData>
  <phoneticPr fontId="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69D92-6A73-FD48-B0FA-2DF2B520FCC6}">
  <dimension ref="A1:O41"/>
  <sheetViews>
    <sheetView workbookViewId="0">
      <selection sqref="A1:O41"/>
    </sheetView>
  </sheetViews>
  <sheetFormatPr baseColWidth="10" defaultRowHeight="15"/>
  <sheetData>
    <row r="1" spans="1:15" ht="16">
      <c r="A1" s="1" t="s">
        <v>0</v>
      </c>
      <c r="B1" s="1" t="s">
        <v>1</v>
      </c>
      <c r="C1" s="1" t="s">
        <v>2</v>
      </c>
      <c r="D1" s="1" t="s">
        <v>3</v>
      </c>
      <c r="E1" s="2" t="s">
        <v>4</v>
      </c>
      <c r="F1" s="1" t="s">
        <v>5</v>
      </c>
      <c r="G1" s="1" t="s">
        <v>978</v>
      </c>
      <c r="H1" s="1" t="s">
        <v>7</v>
      </c>
      <c r="I1" s="1" t="s">
        <v>8</v>
      </c>
      <c r="J1" s="1" t="s">
        <v>9</v>
      </c>
      <c r="K1" s="1" t="s">
        <v>10</v>
      </c>
      <c r="L1" s="1" t="s">
        <v>11</v>
      </c>
      <c r="M1" s="1" t="s">
        <v>12</v>
      </c>
      <c r="N1" s="1" t="s">
        <v>13</v>
      </c>
      <c r="O1" s="3" t="s">
        <v>15</v>
      </c>
    </row>
    <row r="2" spans="1:15" ht="16">
      <c r="A2" s="1">
        <v>1937</v>
      </c>
      <c r="B2" s="1" t="s">
        <v>979</v>
      </c>
      <c r="C2" s="1" t="s">
        <v>980</v>
      </c>
      <c r="D2" s="1">
        <v>1138</v>
      </c>
      <c r="E2" s="4">
        <v>1</v>
      </c>
      <c r="F2" s="1" t="s">
        <v>981</v>
      </c>
      <c r="G2" s="1" t="s">
        <v>982</v>
      </c>
      <c r="H2" s="1" t="s">
        <v>32</v>
      </c>
      <c r="I2" s="1"/>
      <c r="J2" s="1" t="s">
        <v>983</v>
      </c>
      <c r="K2" s="1" t="s">
        <v>984</v>
      </c>
      <c r="L2" s="1" t="s">
        <v>65</v>
      </c>
      <c r="M2" s="1" t="s">
        <v>25</v>
      </c>
      <c r="N2" s="1" t="s">
        <v>26</v>
      </c>
      <c r="O2" s="7" t="s">
        <v>985</v>
      </c>
    </row>
    <row r="3" spans="1:15" ht="16">
      <c r="A3" s="8">
        <v>4208</v>
      </c>
      <c r="B3" s="9" t="s">
        <v>986</v>
      </c>
      <c r="C3" s="9" t="s">
        <v>987</v>
      </c>
      <c r="D3" s="9">
        <v>1144</v>
      </c>
      <c r="E3" s="4">
        <v>1</v>
      </c>
      <c r="F3" s="9" t="s">
        <v>988</v>
      </c>
      <c r="G3" s="9" t="s">
        <v>989</v>
      </c>
      <c r="H3" s="9" t="s">
        <v>45</v>
      </c>
      <c r="I3" s="9" t="s">
        <v>46</v>
      </c>
      <c r="J3" s="9" t="s">
        <v>990</v>
      </c>
      <c r="K3" s="9" t="s">
        <v>991</v>
      </c>
      <c r="L3" s="9" t="s">
        <v>129</v>
      </c>
      <c r="M3" s="9" t="s">
        <v>25</v>
      </c>
      <c r="N3" s="1" t="s">
        <v>26</v>
      </c>
      <c r="O3" s="7" t="s">
        <v>118</v>
      </c>
    </row>
    <row r="4" spans="1:15" ht="16">
      <c r="A4" s="1">
        <v>4397</v>
      </c>
      <c r="B4" s="1" t="s">
        <v>992</v>
      </c>
      <c r="C4" s="1" t="s">
        <v>993</v>
      </c>
      <c r="D4" s="1">
        <v>1190</v>
      </c>
      <c r="E4" s="4">
        <v>1</v>
      </c>
      <c r="F4" s="1" t="s">
        <v>994</v>
      </c>
      <c r="G4" s="1" t="s">
        <v>995</v>
      </c>
      <c r="H4" s="1" t="s">
        <v>77</v>
      </c>
      <c r="I4" s="1" t="s">
        <v>996</v>
      </c>
      <c r="J4" s="1" t="s">
        <v>997</v>
      </c>
      <c r="K4" s="1" t="s">
        <v>998</v>
      </c>
      <c r="L4" s="1" t="s">
        <v>65</v>
      </c>
      <c r="M4" s="1" t="s">
        <v>80</v>
      </c>
      <c r="N4" s="1" t="s">
        <v>26</v>
      </c>
      <c r="O4" s="7" t="s">
        <v>999</v>
      </c>
    </row>
    <row r="5" spans="1:15" ht="16">
      <c r="A5" s="1">
        <v>4785</v>
      </c>
      <c r="B5" s="1" t="s">
        <v>1000</v>
      </c>
      <c r="C5" s="1" t="s">
        <v>1001</v>
      </c>
      <c r="D5" s="1">
        <v>1170</v>
      </c>
      <c r="E5" s="4">
        <v>1</v>
      </c>
      <c r="F5" s="1" t="s">
        <v>21</v>
      </c>
      <c r="G5" s="1" t="s">
        <v>1002</v>
      </c>
      <c r="H5" s="1" t="s">
        <v>77</v>
      </c>
      <c r="I5" s="1"/>
      <c r="J5" s="1" t="s">
        <v>1003</v>
      </c>
      <c r="K5" s="1" t="s">
        <v>1004</v>
      </c>
      <c r="L5" s="1" t="s">
        <v>65</v>
      </c>
      <c r="M5" s="1"/>
      <c r="N5" s="1" t="s">
        <v>38</v>
      </c>
      <c r="O5" s="7" t="s">
        <v>1005</v>
      </c>
    </row>
    <row r="6" spans="1:15" ht="16">
      <c r="A6" s="1">
        <v>4796</v>
      </c>
      <c r="B6" s="1" t="s">
        <v>1006</v>
      </c>
      <c r="C6" s="1" t="s">
        <v>1007</v>
      </c>
      <c r="D6" s="1" t="s">
        <v>1008</v>
      </c>
      <c r="E6" s="4">
        <v>1</v>
      </c>
      <c r="F6" s="1" t="s">
        <v>1009</v>
      </c>
      <c r="G6" s="1" t="s">
        <v>21</v>
      </c>
      <c r="H6" s="1" t="s">
        <v>77</v>
      </c>
      <c r="I6" s="1"/>
      <c r="J6" s="1" t="s">
        <v>1010</v>
      </c>
      <c r="K6" s="1" t="s">
        <v>1011</v>
      </c>
      <c r="L6" s="1" t="s">
        <v>36</v>
      </c>
      <c r="M6" s="1"/>
      <c r="N6" s="1" t="s">
        <v>1012</v>
      </c>
      <c r="O6" s="7" t="s">
        <v>1013</v>
      </c>
    </row>
    <row r="7" spans="1:15" ht="16">
      <c r="A7" s="1">
        <v>4806</v>
      </c>
      <c r="B7" s="1" t="s">
        <v>1014</v>
      </c>
      <c r="C7" s="1" t="s">
        <v>1015</v>
      </c>
      <c r="D7" s="1">
        <v>1233</v>
      </c>
      <c r="E7" s="4">
        <v>1</v>
      </c>
      <c r="F7" s="1" t="s">
        <v>1016</v>
      </c>
      <c r="G7" s="1" t="s">
        <v>1017</v>
      </c>
      <c r="H7" s="1" t="s">
        <v>77</v>
      </c>
      <c r="I7" s="1"/>
      <c r="J7" s="1" t="s">
        <v>1018</v>
      </c>
      <c r="K7" s="1" t="s">
        <v>1019</v>
      </c>
      <c r="L7" s="1" t="s">
        <v>1020</v>
      </c>
      <c r="M7" s="1"/>
      <c r="N7" s="1" t="s">
        <v>26</v>
      </c>
      <c r="O7" s="7" t="s">
        <v>1021</v>
      </c>
    </row>
    <row r="8" spans="1:15" ht="16">
      <c r="A8" s="1">
        <v>4828</v>
      </c>
      <c r="B8" s="1" t="s">
        <v>1022</v>
      </c>
      <c r="C8" s="1" t="s">
        <v>1023</v>
      </c>
      <c r="D8" s="1">
        <v>1205</v>
      </c>
      <c r="E8" s="4">
        <v>1</v>
      </c>
      <c r="F8" s="1" t="s">
        <v>1024</v>
      </c>
      <c r="G8" s="1" t="s">
        <v>1025</v>
      </c>
      <c r="H8" s="1" t="s">
        <v>45</v>
      </c>
      <c r="I8" s="1"/>
      <c r="J8" s="1" t="s">
        <v>1026</v>
      </c>
      <c r="K8" s="1" t="s">
        <v>1027</v>
      </c>
      <c r="L8" s="1" t="s">
        <v>65</v>
      </c>
      <c r="M8" s="1" t="s">
        <v>80</v>
      </c>
      <c r="N8" s="1" t="s">
        <v>26</v>
      </c>
      <c r="O8" s="7" t="s">
        <v>1028</v>
      </c>
    </row>
    <row r="9" spans="1:15" ht="16">
      <c r="A9" s="1">
        <v>4845</v>
      </c>
      <c r="B9" s="1" t="s">
        <v>1029</v>
      </c>
      <c r="C9" s="1" t="s">
        <v>1030</v>
      </c>
      <c r="D9" s="1"/>
      <c r="E9" s="4">
        <v>1</v>
      </c>
      <c r="F9" s="1" t="s">
        <v>1031</v>
      </c>
      <c r="G9" s="1" t="s">
        <v>21</v>
      </c>
      <c r="H9" s="1" t="s">
        <v>77</v>
      </c>
      <c r="I9" s="1" t="s">
        <v>1032</v>
      </c>
      <c r="J9" s="1" t="s">
        <v>1033</v>
      </c>
      <c r="K9" s="1" t="s">
        <v>1034</v>
      </c>
      <c r="L9" s="1" t="s">
        <v>36</v>
      </c>
      <c r="M9" s="1" t="s">
        <v>80</v>
      </c>
      <c r="N9" s="1" t="s">
        <v>1012</v>
      </c>
      <c r="O9" s="7" t="s">
        <v>1035</v>
      </c>
    </row>
    <row r="10" spans="1:15" ht="16">
      <c r="A10" s="1">
        <v>4852</v>
      </c>
      <c r="B10" s="1" t="s">
        <v>1036</v>
      </c>
      <c r="C10" s="1" t="s">
        <v>1030</v>
      </c>
      <c r="D10" s="1"/>
      <c r="E10" s="4">
        <v>1</v>
      </c>
      <c r="F10" s="1" t="s">
        <v>21</v>
      </c>
      <c r="G10" s="1" t="s">
        <v>21</v>
      </c>
      <c r="H10" s="1" t="s">
        <v>88</v>
      </c>
      <c r="I10" s="1" t="s">
        <v>1037</v>
      </c>
      <c r="J10" s="1" t="s">
        <v>1038</v>
      </c>
      <c r="K10" s="1" t="s">
        <v>1039</v>
      </c>
      <c r="L10" s="1" t="s">
        <v>36</v>
      </c>
      <c r="M10" s="1"/>
      <c r="N10" s="1" t="s">
        <v>1012</v>
      </c>
      <c r="O10" s="7" t="s">
        <v>1040</v>
      </c>
    </row>
    <row r="11" spans="1:15" ht="16">
      <c r="A11" s="1">
        <v>4900</v>
      </c>
      <c r="B11" s="1" t="s">
        <v>1041</v>
      </c>
      <c r="C11" s="1" t="s">
        <v>1042</v>
      </c>
      <c r="D11" s="1" t="s">
        <v>1043</v>
      </c>
      <c r="E11" s="4">
        <v>1</v>
      </c>
      <c r="F11" s="1" t="s">
        <v>1044</v>
      </c>
      <c r="G11" s="1" t="s">
        <v>1045</v>
      </c>
      <c r="H11" s="1" t="s">
        <v>45</v>
      </c>
      <c r="I11" s="1"/>
      <c r="J11" s="1" t="s">
        <v>1046</v>
      </c>
      <c r="K11" s="1" t="s">
        <v>1047</v>
      </c>
      <c r="L11" s="1" t="s">
        <v>65</v>
      </c>
      <c r="M11" s="1" t="s">
        <v>25</v>
      </c>
      <c r="N11" s="1" t="s">
        <v>26</v>
      </c>
      <c r="O11" s="7" t="s">
        <v>1048</v>
      </c>
    </row>
    <row r="12" spans="1:15" ht="16">
      <c r="A12" s="1">
        <v>4901</v>
      </c>
      <c r="B12" s="1" t="s">
        <v>1049</v>
      </c>
      <c r="C12" s="1" t="s">
        <v>1050</v>
      </c>
      <c r="D12" s="1">
        <v>1143</v>
      </c>
      <c r="E12" s="4">
        <v>1</v>
      </c>
      <c r="F12" s="1" t="s">
        <v>1051</v>
      </c>
      <c r="G12" s="1" t="s">
        <v>1052</v>
      </c>
      <c r="H12" s="1" t="s">
        <v>45</v>
      </c>
      <c r="I12" s="1" t="s">
        <v>1053</v>
      </c>
      <c r="J12" s="1" t="s">
        <v>1054</v>
      </c>
      <c r="K12" s="1" t="s">
        <v>1055</v>
      </c>
      <c r="L12" s="1" t="s">
        <v>65</v>
      </c>
      <c r="M12" s="1" t="s">
        <v>25</v>
      </c>
      <c r="N12" s="1" t="s">
        <v>26</v>
      </c>
      <c r="O12" s="7" t="s">
        <v>1056</v>
      </c>
    </row>
    <row r="13" spans="1:15" ht="16">
      <c r="A13" s="1">
        <v>4902</v>
      </c>
      <c r="B13" s="1" t="s">
        <v>1049</v>
      </c>
      <c r="C13" s="1" t="s">
        <v>1057</v>
      </c>
      <c r="D13" s="1" t="s">
        <v>1058</v>
      </c>
      <c r="E13" s="4">
        <v>1</v>
      </c>
      <c r="F13" s="1" t="s">
        <v>1059</v>
      </c>
      <c r="G13" s="1" t="s">
        <v>1060</v>
      </c>
      <c r="H13" s="1" t="s">
        <v>45</v>
      </c>
      <c r="I13" s="1" t="s">
        <v>1061</v>
      </c>
      <c r="J13" s="1" t="s">
        <v>1062</v>
      </c>
      <c r="K13" s="1" t="s">
        <v>1063</v>
      </c>
      <c r="L13" s="1" t="s">
        <v>65</v>
      </c>
      <c r="M13" s="1" t="s">
        <v>25</v>
      </c>
      <c r="N13" s="1" t="s">
        <v>26</v>
      </c>
      <c r="O13" s="7" t="s">
        <v>1064</v>
      </c>
    </row>
    <row r="14" spans="1:15" ht="16">
      <c r="A14" s="1">
        <v>4906</v>
      </c>
      <c r="B14" s="1" t="s">
        <v>1065</v>
      </c>
      <c r="C14" s="1" t="s">
        <v>1066</v>
      </c>
      <c r="D14" s="1">
        <v>1203</v>
      </c>
      <c r="E14" s="4">
        <v>1</v>
      </c>
      <c r="F14" s="1" t="s">
        <v>21</v>
      </c>
      <c r="G14" s="1" t="s">
        <v>21</v>
      </c>
      <c r="H14" s="1" t="s">
        <v>45</v>
      </c>
      <c r="I14" s="1"/>
      <c r="J14" s="1" t="s">
        <v>1067</v>
      </c>
      <c r="K14" s="1" t="s">
        <v>1068</v>
      </c>
      <c r="L14" s="1" t="s">
        <v>65</v>
      </c>
      <c r="M14" s="1"/>
      <c r="N14" s="1" t="s">
        <v>26</v>
      </c>
      <c r="O14" s="7" t="s">
        <v>1069</v>
      </c>
    </row>
    <row r="15" spans="1:15" ht="16">
      <c r="A15" s="1">
        <v>4907</v>
      </c>
      <c r="B15" s="1" t="s">
        <v>1070</v>
      </c>
      <c r="C15" s="1" t="s">
        <v>1071</v>
      </c>
      <c r="D15" s="1">
        <v>1167</v>
      </c>
      <c r="E15" s="4">
        <v>1</v>
      </c>
      <c r="F15" s="1" t="s">
        <v>1072</v>
      </c>
      <c r="G15" s="1" t="s">
        <v>21</v>
      </c>
      <c r="H15" s="1" t="s">
        <v>77</v>
      </c>
      <c r="I15" s="1"/>
      <c r="J15" s="1" t="s">
        <v>1073</v>
      </c>
      <c r="K15" s="1" t="s">
        <v>1074</v>
      </c>
      <c r="L15" s="1" t="s">
        <v>65</v>
      </c>
      <c r="M15" s="1" t="s">
        <v>25</v>
      </c>
      <c r="N15" s="1" t="s">
        <v>26</v>
      </c>
      <c r="O15" s="7" t="s">
        <v>1075</v>
      </c>
    </row>
    <row r="16" spans="1:15" ht="16">
      <c r="A16" s="1">
        <v>4912</v>
      </c>
      <c r="B16" s="1" t="s">
        <v>1076</v>
      </c>
      <c r="C16" s="1" t="s">
        <v>1077</v>
      </c>
      <c r="D16" s="1" t="s">
        <v>1078</v>
      </c>
      <c r="E16" s="4">
        <v>1</v>
      </c>
      <c r="F16" s="1" t="s">
        <v>1079</v>
      </c>
      <c r="G16" s="1" t="s">
        <v>21</v>
      </c>
      <c r="H16" s="1" t="s">
        <v>77</v>
      </c>
      <c r="I16" s="1"/>
      <c r="J16" s="1" t="s">
        <v>1080</v>
      </c>
      <c r="K16" s="1" t="s">
        <v>1081</v>
      </c>
      <c r="L16" s="1" t="s">
        <v>65</v>
      </c>
      <c r="M16" s="1" t="s">
        <v>25</v>
      </c>
      <c r="N16" s="1" t="s">
        <v>26</v>
      </c>
      <c r="O16" s="7" t="s">
        <v>1082</v>
      </c>
    </row>
    <row r="17" spans="1:15" ht="16">
      <c r="A17" s="1">
        <v>4922</v>
      </c>
      <c r="B17" s="1" t="s">
        <v>1083</v>
      </c>
      <c r="C17" s="1" t="s">
        <v>1084</v>
      </c>
      <c r="D17" s="1">
        <v>1177</v>
      </c>
      <c r="E17" s="4">
        <v>1</v>
      </c>
      <c r="F17" s="1" t="s">
        <v>1085</v>
      </c>
      <c r="G17" s="1" t="s">
        <v>1086</v>
      </c>
      <c r="H17" s="1" t="s">
        <v>77</v>
      </c>
      <c r="I17" s="1"/>
      <c r="J17" s="1" t="s">
        <v>1087</v>
      </c>
      <c r="K17" s="1" t="s">
        <v>1088</v>
      </c>
      <c r="L17" s="1" t="s">
        <v>65</v>
      </c>
      <c r="M17" s="1" t="s">
        <v>25</v>
      </c>
      <c r="N17" s="1" t="s">
        <v>26</v>
      </c>
      <c r="O17" s="7" t="s">
        <v>1089</v>
      </c>
    </row>
    <row r="18" spans="1:15" ht="16">
      <c r="A18" s="1">
        <v>5004</v>
      </c>
      <c r="B18" s="1" t="s">
        <v>1090</v>
      </c>
      <c r="C18" s="1" t="s">
        <v>1091</v>
      </c>
      <c r="D18" s="1">
        <v>1186</v>
      </c>
      <c r="E18" s="4">
        <v>1</v>
      </c>
      <c r="F18" s="1" t="s">
        <v>1092</v>
      </c>
      <c r="G18" s="1" t="s">
        <v>1093</v>
      </c>
      <c r="H18" s="1" t="s">
        <v>77</v>
      </c>
      <c r="I18" s="1"/>
      <c r="J18" s="1" t="s">
        <v>1094</v>
      </c>
      <c r="K18" s="1" t="s">
        <v>1095</v>
      </c>
      <c r="L18" s="1" t="s">
        <v>65</v>
      </c>
      <c r="M18" s="1" t="s">
        <v>25</v>
      </c>
      <c r="N18" s="1" t="s">
        <v>26</v>
      </c>
      <c r="O18" s="7" t="s">
        <v>1096</v>
      </c>
    </row>
    <row r="19" spans="1:15" ht="16">
      <c r="A19" s="1">
        <v>5027</v>
      </c>
      <c r="B19" s="1" t="s">
        <v>1097</v>
      </c>
      <c r="C19" s="1" t="s">
        <v>1098</v>
      </c>
      <c r="D19" s="1">
        <v>1143</v>
      </c>
      <c r="E19" s="4">
        <v>1</v>
      </c>
      <c r="F19" s="1" t="s">
        <v>1099</v>
      </c>
      <c r="G19" s="1" t="s">
        <v>1100</v>
      </c>
      <c r="H19" s="1" t="s">
        <v>45</v>
      </c>
      <c r="I19" s="1"/>
      <c r="J19" s="1" t="s">
        <v>1101</v>
      </c>
      <c r="K19" s="1" t="s">
        <v>1102</v>
      </c>
      <c r="L19" s="1" t="s">
        <v>129</v>
      </c>
      <c r="M19" s="1" t="s">
        <v>25</v>
      </c>
      <c r="N19" s="1" t="s">
        <v>26</v>
      </c>
      <c r="O19" s="7" t="s">
        <v>1103</v>
      </c>
    </row>
    <row r="20" spans="1:15" ht="16">
      <c r="A20" s="1">
        <v>5058</v>
      </c>
      <c r="B20" s="1" t="s">
        <v>1104</v>
      </c>
      <c r="C20" s="1" t="s">
        <v>1105</v>
      </c>
      <c r="D20" s="1">
        <v>1181</v>
      </c>
      <c r="E20" s="4">
        <v>1</v>
      </c>
      <c r="F20" s="1" t="s">
        <v>1106</v>
      </c>
      <c r="G20" s="1" t="s">
        <v>1107</v>
      </c>
      <c r="H20" s="1" t="s">
        <v>45</v>
      </c>
      <c r="I20" s="1"/>
      <c r="J20" s="1" t="s">
        <v>1108</v>
      </c>
      <c r="K20" s="1" t="s">
        <v>21</v>
      </c>
      <c r="L20" s="1" t="s">
        <v>48</v>
      </c>
      <c r="M20" s="1" t="s">
        <v>1109</v>
      </c>
      <c r="N20" s="1" t="s">
        <v>26</v>
      </c>
      <c r="O20" s="7" t="s">
        <v>1110</v>
      </c>
    </row>
    <row r="21" spans="1:15" ht="16">
      <c r="A21" s="1">
        <v>5134</v>
      </c>
      <c r="B21" s="1" t="s">
        <v>1111</v>
      </c>
      <c r="C21" s="1" t="s">
        <v>1112</v>
      </c>
      <c r="D21" s="1">
        <v>1159</v>
      </c>
      <c r="E21" s="4">
        <v>1</v>
      </c>
      <c r="F21" s="1" t="s">
        <v>1113</v>
      </c>
      <c r="G21" s="1" t="s">
        <v>1114</v>
      </c>
      <c r="H21" s="1" t="s">
        <v>45</v>
      </c>
      <c r="I21" s="1"/>
      <c r="J21" s="1" t="s">
        <v>1115</v>
      </c>
      <c r="K21" s="1" t="s">
        <v>1116</v>
      </c>
      <c r="L21" s="1" t="s">
        <v>65</v>
      </c>
      <c r="M21" s="1" t="s">
        <v>25</v>
      </c>
      <c r="N21" s="1" t="s">
        <v>26</v>
      </c>
      <c r="O21" s="7" t="s">
        <v>1117</v>
      </c>
    </row>
    <row r="22" spans="1:15" ht="16">
      <c r="A22" s="1">
        <v>5135</v>
      </c>
      <c r="B22" s="1" t="s">
        <v>1118</v>
      </c>
      <c r="C22" s="1" t="s">
        <v>1119</v>
      </c>
      <c r="D22" s="1">
        <v>1161</v>
      </c>
      <c r="E22" s="4">
        <v>1</v>
      </c>
      <c r="F22" s="1" t="s">
        <v>1120</v>
      </c>
      <c r="G22" s="1" t="s">
        <v>1121</v>
      </c>
      <c r="H22" s="1" t="s">
        <v>77</v>
      </c>
      <c r="I22" s="1"/>
      <c r="J22" s="1" t="s">
        <v>1122</v>
      </c>
      <c r="K22" s="1" t="s">
        <v>21</v>
      </c>
      <c r="L22" s="1" t="s">
        <v>48</v>
      </c>
      <c r="M22" s="1"/>
      <c r="N22" s="1" t="s">
        <v>26</v>
      </c>
      <c r="O22" s="7" t="s">
        <v>1123</v>
      </c>
    </row>
    <row r="23" spans="1:15" ht="16">
      <c r="A23" s="1">
        <v>5159</v>
      </c>
      <c r="B23" s="1" t="s">
        <v>1124</v>
      </c>
      <c r="C23" s="1" t="s">
        <v>1125</v>
      </c>
      <c r="D23" s="1">
        <v>1179</v>
      </c>
      <c r="E23" s="4">
        <v>1</v>
      </c>
      <c r="F23" s="1" t="s">
        <v>1126</v>
      </c>
      <c r="G23" s="1" t="s">
        <v>1127</v>
      </c>
      <c r="H23" s="1" t="s">
        <v>77</v>
      </c>
      <c r="I23" s="1"/>
      <c r="J23" s="1" t="s">
        <v>1128</v>
      </c>
      <c r="K23" s="1" t="s">
        <v>1129</v>
      </c>
      <c r="L23" s="1" t="s">
        <v>1020</v>
      </c>
      <c r="M23" s="1" t="s">
        <v>1130</v>
      </c>
      <c r="N23" s="1" t="s">
        <v>26</v>
      </c>
      <c r="O23" s="7" t="s">
        <v>1131</v>
      </c>
    </row>
    <row r="24" spans="1:15" ht="16">
      <c r="A24" s="1">
        <v>5165</v>
      </c>
      <c r="B24" s="1" t="s">
        <v>1132</v>
      </c>
      <c r="C24" s="1" t="s">
        <v>1133</v>
      </c>
      <c r="D24" s="1">
        <v>1190</v>
      </c>
      <c r="E24" s="4">
        <v>1</v>
      </c>
      <c r="F24" s="1" t="s">
        <v>1134</v>
      </c>
      <c r="G24" s="1" t="s">
        <v>1135</v>
      </c>
      <c r="H24" s="1" t="s">
        <v>77</v>
      </c>
      <c r="I24" s="1"/>
      <c r="J24" s="1" t="s">
        <v>1136</v>
      </c>
      <c r="K24" s="1" t="s">
        <v>1137</v>
      </c>
      <c r="L24" s="1" t="s">
        <v>1138</v>
      </c>
      <c r="M24" s="1" t="s">
        <v>80</v>
      </c>
      <c r="N24" s="1" t="s">
        <v>26</v>
      </c>
      <c r="O24" s="7" t="s">
        <v>1139</v>
      </c>
    </row>
    <row r="25" spans="1:15" ht="16">
      <c r="A25" s="1">
        <v>5190</v>
      </c>
      <c r="B25" s="1" t="s">
        <v>1140</v>
      </c>
      <c r="C25" s="1" t="s">
        <v>1141</v>
      </c>
      <c r="D25" s="1">
        <v>1197</v>
      </c>
      <c r="E25" s="4">
        <v>1</v>
      </c>
      <c r="F25" s="1" t="s">
        <v>1142</v>
      </c>
      <c r="G25" s="1" t="s">
        <v>1143</v>
      </c>
      <c r="H25" s="1" t="s">
        <v>45</v>
      </c>
      <c r="I25" s="1"/>
      <c r="J25" s="1" t="s">
        <v>1144</v>
      </c>
      <c r="K25" s="1" t="s">
        <v>1145</v>
      </c>
      <c r="L25" s="1" t="s">
        <v>65</v>
      </c>
      <c r="M25" s="1" t="s">
        <v>25</v>
      </c>
      <c r="N25" s="1" t="s">
        <v>26</v>
      </c>
      <c r="O25" s="7" t="s">
        <v>1146</v>
      </c>
    </row>
    <row r="26" spans="1:15" ht="16">
      <c r="A26" s="1">
        <v>6181</v>
      </c>
      <c r="B26" s="1" t="s">
        <v>1147</v>
      </c>
      <c r="C26" s="1" t="s">
        <v>1148</v>
      </c>
      <c r="D26" s="1">
        <v>1169</v>
      </c>
      <c r="E26" s="4">
        <v>1</v>
      </c>
      <c r="F26" s="1" t="s">
        <v>1149</v>
      </c>
      <c r="G26" s="1" t="s">
        <v>1150</v>
      </c>
      <c r="H26" s="1" t="s">
        <v>45</v>
      </c>
      <c r="I26" s="1"/>
      <c r="J26" s="1" t="s">
        <v>1151</v>
      </c>
      <c r="K26" s="1" t="s">
        <v>1152</v>
      </c>
      <c r="L26" s="1" t="s">
        <v>48</v>
      </c>
      <c r="M26" s="1" t="s">
        <v>25</v>
      </c>
      <c r="N26" s="1" t="s">
        <v>26</v>
      </c>
      <c r="O26" s="7" t="s">
        <v>1153</v>
      </c>
    </row>
    <row r="27" spans="1:15" ht="16">
      <c r="A27" s="1">
        <v>6438</v>
      </c>
      <c r="B27" s="1" t="s">
        <v>1154</v>
      </c>
      <c r="C27" s="1" t="s">
        <v>1155</v>
      </c>
      <c r="D27" s="1">
        <v>1139</v>
      </c>
      <c r="E27" s="4">
        <v>1</v>
      </c>
      <c r="F27" s="1" t="s">
        <v>1156</v>
      </c>
      <c r="G27" s="1" t="s">
        <v>1157</v>
      </c>
      <c r="H27" s="1" t="s">
        <v>77</v>
      </c>
      <c r="I27" s="1"/>
      <c r="J27" s="1" t="s">
        <v>1158</v>
      </c>
      <c r="K27" s="1" t="s">
        <v>1159</v>
      </c>
      <c r="L27" s="1" t="s">
        <v>65</v>
      </c>
      <c r="M27" s="1" t="s">
        <v>1160</v>
      </c>
      <c r="N27" s="1" t="s">
        <v>26</v>
      </c>
      <c r="O27" s="7" t="s">
        <v>1161</v>
      </c>
    </row>
    <row r="28" spans="1:15" ht="16">
      <c r="A28" s="1">
        <v>6600</v>
      </c>
      <c r="B28" s="1" t="s">
        <v>1162</v>
      </c>
      <c r="C28" s="1" t="s">
        <v>1163</v>
      </c>
      <c r="D28" s="1">
        <v>1211</v>
      </c>
      <c r="E28" s="4">
        <v>1</v>
      </c>
      <c r="F28" s="1" t="s">
        <v>1164</v>
      </c>
      <c r="G28" s="1" t="s">
        <v>1165</v>
      </c>
      <c r="H28" s="1" t="s">
        <v>1166</v>
      </c>
      <c r="I28" s="1"/>
      <c r="J28" s="1" t="s">
        <v>1167</v>
      </c>
      <c r="K28" s="1" t="s">
        <v>1168</v>
      </c>
      <c r="L28" s="1" t="s">
        <v>65</v>
      </c>
      <c r="M28" s="1" t="s">
        <v>25</v>
      </c>
      <c r="N28" s="1" t="s">
        <v>26</v>
      </c>
      <c r="O28" s="7" t="s">
        <v>1169</v>
      </c>
    </row>
    <row r="29" spans="1:15" ht="16">
      <c r="A29" s="1">
        <v>6601</v>
      </c>
      <c r="B29" s="1" t="s">
        <v>1170</v>
      </c>
      <c r="C29" s="1" t="s">
        <v>1171</v>
      </c>
      <c r="D29" s="1">
        <v>1134</v>
      </c>
      <c r="E29" s="4">
        <v>1</v>
      </c>
      <c r="F29" s="1" t="s">
        <v>1172</v>
      </c>
      <c r="G29" s="1" t="s">
        <v>1173</v>
      </c>
      <c r="H29" s="1" t="s">
        <v>45</v>
      </c>
      <c r="I29" s="1"/>
      <c r="J29" s="1" t="s">
        <v>1174</v>
      </c>
      <c r="K29" s="1" t="s">
        <v>1175</v>
      </c>
      <c r="L29" s="1" t="s">
        <v>65</v>
      </c>
      <c r="M29" s="1" t="s">
        <v>25</v>
      </c>
      <c r="N29" s="1" t="s">
        <v>26</v>
      </c>
      <c r="O29" s="7" t="s">
        <v>1176</v>
      </c>
    </row>
    <row r="30" spans="1:15" ht="16">
      <c r="A30" s="1">
        <v>6974</v>
      </c>
      <c r="B30" s="1" t="s">
        <v>1177</v>
      </c>
      <c r="C30" s="1" t="s">
        <v>1178</v>
      </c>
      <c r="D30" s="1">
        <v>1150</v>
      </c>
      <c r="E30" s="4">
        <v>1</v>
      </c>
      <c r="F30" s="1" t="s">
        <v>1179</v>
      </c>
      <c r="G30" s="1" t="s">
        <v>1180</v>
      </c>
      <c r="H30" s="1" t="s">
        <v>77</v>
      </c>
      <c r="I30" s="1"/>
      <c r="J30" s="1" t="s">
        <v>1181</v>
      </c>
      <c r="K30" s="1" t="s">
        <v>1182</v>
      </c>
      <c r="L30" s="1" t="s">
        <v>65</v>
      </c>
      <c r="M30" s="1"/>
      <c r="N30" s="1" t="s">
        <v>38</v>
      </c>
      <c r="O30" s="7" t="s">
        <v>1183</v>
      </c>
    </row>
    <row r="31" spans="1:15" ht="16">
      <c r="A31" s="1">
        <v>7024</v>
      </c>
      <c r="B31" s="1" t="s">
        <v>1049</v>
      </c>
      <c r="C31" s="1" t="s">
        <v>1184</v>
      </c>
      <c r="D31" s="1">
        <v>1170</v>
      </c>
      <c r="E31" s="4">
        <v>1</v>
      </c>
      <c r="F31" s="1" t="s">
        <v>1185</v>
      </c>
      <c r="G31" s="1" t="s">
        <v>1186</v>
      </c>
      <c r="H31" s="1" t="s">
        <v>88</v>
      </c>
      <c r="I31" s="1" t="s">
        <v>1187</v>
      </c>
      <c r="J31" s="1" t="s">
        <v>1188</v>
      </c>
      <c r="K31" s="1" t="s">
        <v>1189</v>
      </c>
      <c r="L31" s="1" t="s">
        <v>65</v>
      </c>
      <c r="M31" s="1" t="s">
        <v>25</v>
      </c>
      <c r="N31" s="1" t="s">
        <v>26</v>
      </c>
      <c r="O31" s="7" t="s">
        <v>1190</v>
      </c>
    </row>
    <row r="32" spans="1:15" ht="16">
      <c r="A32" s="1">
        <v>7139</v>
      </c>
      <c r="B32" s="1" t="s">
        <v>1191</v>
      </c>
      <c r="C32" s="1" t="s">
        <v>1192</v>
      </c>
      <c r="D32" s="1">
        <v>1139</v>
      </c>
      <c r="E32" s="4">
        <v>1</v>
      </c>
      <c r="F32" s="1" t="s">
        <v>1193</v>
      </c>
      <c r="G32" s="1" t="s">
        <v>1194</v>
      </c>
      <c r="H32" s="1" t="s">
        <v>88</v>
      </c>
      <c r="I32" s="1"/>
      <c r="J32" s="1" t="s">
        <v>1195</v>
      </c>
      <c r="K32" s="1" t="s">
        <v>1196</v>
      </c>
      <c r="L32" s="1" t="s">
        <v>65</v>
      </c>
      <c r="M32" s="1" t="s">
        <v>25</v>
      </c>
      <c r="N32" s="1" t="s">
        <v>26</v>
      </c>
      <c r="O32" s="7" t="s">
        <v>1197</v>
      </c>
    </row>
    <row r="33" spans="1:15" ht="16">
      <c r="A33" s="1">
        <v>7165</v>
      </c>
      <c r="B33" s="1" t="s">
        <v>1198</v>
      </c>
      <c r="C33" s="1" t="s">
        <v>1199</v>
      </c>
      <c r="D33" s="1" t="s">
        <v>1200</v>
      </c>
      <c r="E33" s="4">
        <v>1</v>
      </c>
      <c r="F33" s="1" t="s">
        <v>1201</v>
      </c>
      <c r="G33" s="1" t="s">
        <v>1202</v>
      </c>
      <c r="H33" s="1" t="s">
        <v>77</v>
      </c>
      <c r="I33" s="1" t="s">
        <v>825</v>
      </c>
      <c r="J33" s="1" t="s">
        <v>1203</v>
      </c>
      <c r="K33" s="1" t="s">
        <v>1204</v>
      </c>
      <c r="L33" s="1" t="s">
        <v>65</v>
      </c>
      <c r="M33" s="1" t="s">
        <v>25</v>
      </c>
      <c r="N33" s="1" t="s">
        <v>26</v>
      </c>
      <c r="O33" s="7" t="s">
        <v>828</v>
      </c>
    </row>
    <row r="34" spans="1:15" ht="16">
      <c r="A34" s="1">
        <v>7314</v>
      </c>
      <c r="B34" s="1" t="s">
        <v>1205</v>
      </c>
      <c r="C34" s="1" t="s">
        <v>1206</v>
      </c>
      <c r="D34" s="1">
        <v>1211</v>
      </c>
      <c r="E34" s="4">
        <v>1</v>
      </c>
      <c r="F34" s="1" t="s">
        <v>1207</v>
      </c>
      <c r="G34" s="1" t="s">
        <v>1208</v>
      </c>
      <c r="H34" s="1" t="s">
        <v>77</v>
      </c>
      <c r="I34" s="1"/>
      <c r="J34" s="1" t="s">
        <v>1209</v>
      </c>
      <c r="K34" s="1" t="s">
        <v>21</v>
      </c>
      <c r="L34" s="1" t="s">
        <v>1020</v>
      </c>
      <c r="M34" s="1" t="s">
        <v>1210</v>
      </c>
      <c r="N34" s="1" t="s">
        <v>26</v>
      </c>
      <c r="O34" s="7" t="s">
        <v>1211</v>
      </c>
    </row>
    <row r="35" spans="1:15" ht="16">
      <c r="A35" s="1">
        <v>7342</v>
      </c>
      <c r="B35" s="1" t="s">
        <v>1212</v>
      </c>
      <c r="C35" s="1" t="s">
        <v>1213</v>
      </c>
      <c r="D35" s="1">
        <v>1184</v>
      </c>
      <c r="E35" s="4">
        <v>1</v>
      </c>
      <c r="F35" s="1" t="s">
        <v>1214</v>
      </c>
      <c r="G35" s="1" t="s">
        <v>21</v>
      </c>
      <c r="H35" s="1" t="s">
        <v>77</v>
      </c>
      <c r="I35" s="1" t="s">
        <v>1215</v>
      </c>
      <c r="J35" s="1" t="s">
        <v>1216</v>
      </c>
      <c r="K35" s="1" t="s">
        <v>1217</v>
      </c>
      <c r="L35" s="1" t="s">
        <v>36</v>
      </c>
      <c r="M35" s="1" t="s">
        <v>25</v>
      </c>
      <c r="N35" s="1" t="s">
        <v>1012</v>
      </c>
      <c r="O35" s="7" t="s">
        <v>1218</v>
      </c>
    </row>
    <row r="36" spans="1:15" ht="16">
      <c r="A36" s="1">
        <v>7350</v>
      </c>
      <c r="B36" s="1" t="s">
        <v>1212</v>
      </c>
      <c r="C36" s="1" t="s">
        <v>1219</v>
      </c>
      <c r="D36" s="1" t="s">
        <v>1220</v>
      </c>
      <c r="E36" s="4">
        <v>1</v>
      </c>
      <c r="F36" s="1" t="s">
        <v>1221</v>
      </c>
      <c r="G36" s="1" t="s">
        <v>1222</v>
      </c>
      <c r="H36" s="1" t="s">
        <v>45</v>
      </c>
      <c r="I36" s="1" t="s">
        <v>1223</v>
      </c>
      <c r="J36" s="1" t="s">
        <v>1224</v>
      </c>
      <c r="K36" s="1" t="s">
        <v>1225</v>
      </c>
      <c r="L36" s="1" t="s">
        <v>36</v>
      </c>
      <c r="M36" s="1" t="s">
        <v>25</v>
      </c>
      <c r="N36" s="1" t="s">
        <v>1012</v>
      </c>
      <c r="O36" s="7" t="s">
        <v>1218</v>
      </c>
    </row>
    <row r="37" spans="1:15" ht="16">
      <c r="A37" s="1">
        <v>7511</v>
      </c>
      <c r="B37" s="1" t="s">
        <v>861</v>
      </c>
      <c r="C37" s="1" t="s">
        <v>1226</v>
      </c>
      <c r="D37" s="1">
        <v>1204</v>
      </c>
      <c r="E37" s="4">
        <v>1</v>
      </c>
      <c r="F37" s="1" t="s">
        <v>409</v>
      </c>
      <c r="G37" s="1" t="s">
        <v>1227</v>
      </c>
      <c r="H37" s="1" t="s">
        <v>32</v>
      </c>
      <c r="I37" s="1" t="s">
        <v>825</v>
      </c>
      <c r="J37" s="1" t="s">
        <v>1228</v>
      </c>
      <c r="K37" s="1" t="s">
        <v>1229</v>
      </c>
      <c r="L37" s="1" t="s">
        <v>65</v>
      </c>
      <c r="M37" s="1" t="s">
        <v>25</v>
      </c>
      <c r="N37" s="12" t="s">
        <v>26</v>
      </c>
      <c r="O37" s="7" t="s">
        <v>828</v>
      </c>
    </row>
    <row r="38" spans="1:15" ht="16">
      <c r="A38" s="8">
        <v>7518</v>
      </c>
      <c r="B38" s="9" t="s">
        <v>1230</v>
      </c>
      <c r="C38" s="9" t="s">
        <v>1231</v>
      </c>
      <c r="D38" s="1"/>
      <c r="E38" s="4">
        <v>1</v>
      </c>
      <c r="F38" s="9" t="s">
        <v>21</v>
      </c>
      <c r="G38" s="9" t="s">
        <v>21</v>
      </c>
      <c r="H38" s="9" t="s">
        <v>77</v>
      </c>
      <c r="I38" s="9"/>
      <c r="J38" s="9" t="s">
        <v>1232</v>
      </c>
      <c r="K38" s="9" t="s">
        <v>1233</v>
      </c>
      <c r="L38" s="9" t="s">
        <v>65</v>
      </c>
      <c r="M38" s="1"/>
      <c r="N38" s="1" t="s">
        <v>88</v>
      </c>
      <c r="O38" s="7" t="s">
        <v>1234</v>
      </c>
    </row>
    <row r="39" spans="1:15" ht="16">
      <c r="A39" s="8">
        <v>7775</v>
      </c>
      <c r="B39" s="9" t="s">
        <v>1235</v>
      </c>
      <c r="C39" s="9" t="s">
        <v>1236</v>
      </c>
      <c r="D39" s="8">
        <v>1177</v>
      </c>
      <c r="E39" s="4">
        <v>1</v>
      </c>
      <c r="F39" s="9" t="s">
        <v>1237</v>
      </c>
      <c r="G39" s="9" t="s">
        <v>1238</v>
      </c>
      <c r="H39" s="9" t="s">
        <v>45</v>
      </c>
      <c r="I39" s="9"/>
      <c r="J39" s="9" t="s">
        <v>1239</v>
      </c>
      <c r="K39" s="9" t="s">
        <v>21</v>
      </c>
      <c r="L39" s="9" t="s">
        <v>48</v>
      </c>
      <c r="M39" s="9" t="s">
        <v>25</v>
      </c>
      <c r="N39" s="9" t="s">
        <v>26</v>
      </c>
      <c r="O39" s="7" t="s">
        <v>1240</v>
      </c>
    </row>
    <row r="40" spans="1:15" ht="16">
      <c r="A40" s="4">
        <v>7915</v>
      </c>
      <c r="B40" s="2" t="s">
        <v>1241</v>
      </c>
      <c r="C40" s="2" t="s">
        <v>1242</v>
      </c>
      <c r="D40" s="4">
        <v>1155</v>
      </c>
      <c r="E40" s="4">
        <v>1</v>
      </c>
      <c r="F40" s="2" t="s">
        <v>1243</v>
      </c>
      <c r="G40" s="2" t="s">
        <v>1244</v>
      </c>
      <c r="H40" s="9" t="s">
        <v>45</v>
      </c>
      <c r="I40" s="11"/>
      <c r="J40" s="2" t="s">
        <v>1245</v>
      </c>
      <c r="K40" s="2" t="s">
        <v>1246</v>
      </c>
      <c r="L40" s="9" t="s">
        <v>65</v>
      </c>
      <c r="M40" s="9" t="s">
        <v>25</v>
      </c>
      <c r="N40" s="1" t="s">
        <v>88</v>
      </c>
      <c r="O40" s="6" t="s">
        <v>1247</v>
      </c>
    </row>
    <row r="41" spans="1:15" ht="16">
      <c r="A41" s="4">
        <v>7916</v>
      </c>
      <c r="B41" s="2" t="s">
        <v>1248</v>
      </c>
      <c r="C41" s="2" t="s">
        <v>1249</v>
      </c>
      <c r="D41" s="4">
        <v>1156</v>
      </c>
      <c r="E41" s="4">
        <v>1</v>
      </c>
      <c r="F41" s="2" t="s">
        <v>1250</v>
      </c>
      <c r="G41" s="2" t="s">
        <v>1251</v>
      </c>
      <c r="H41" s="2" t="s">
        <v>20</v>
      </c>
      <c r="I41" s="11"/>
      <c r="J41" s="2" t="s">
        <v>1252</v>
      </c>
      <c r="K41" s="2" t="s">
        <v>1253</v>
      </c>
      <c r="L41" s="9" t="s">
        <v>65</v>
      </c>
      <c r="M41" s="1" t="s">
        <v>80</v>
      </c>
      <c r="N41" s="9" t="s">
        <v>26</v>
      </c>
      <c r="O41" s="6" t="s">
        <v>1254</v>
      </c>
    </row>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590E3-09C4-CE40-A2BF-6E574ECC890E}">
  <dimension ref="A1:N233"/>
  <sheetViews>
    <sheetView workbookViewId="0">
      <selection sqref="A1:N233"/>
    </sheetView>
  </sheetViews>
  <sheetFormatPr baseColWidth="10" defaultRowHeight="15"/>
  <sheetData>
    <row r="1" spans="1:14" ht="16">
      <c r="A1" s="1" t="s">
        <v>0</v>
      </c>
      <c r="B1" s="1" t="s">
        <v>1</v>
      </c>
      <c r="C1" s="1" t="s">
        <v>2</v>
      </c>
      <c r="D1" s="1" t="s">
        <v>3</v>
      </c>
      <c r="E1" s="11" t="s">
        <v>4</v>
      </c>
      <c r="F1" s="1" t="s">
        <v>5</v>
      </c>
      <c r="G1" s="1" t="s">
        <v>978</v>
      </c>
      <c r="H1" s="1" t="s">
        <v>7</v>
      </c>
      <c r="I1" s="1" t="s">
        <v>8</v>
      </c>
      <c r="J1" s="1" t="s">
        <v>9</v>
      </c>
      <c r="K1" s="1" t="s">
        <v>10</v>
      </c>
      <c r="L1" s="1" t="s">
        <v>11</v>
      </c>
      <c r="M1" s="1" t="s">
        <v>12</v>
      </c>
      <c r="N1" s="12" t="s">
        <v>15</v>
      </c>
    </row>
    <row r="2" spans="1:14" ht="16">
      <c r="A2" s="1">
        <v>1041</v>
      </c>
      <c r="B2" s="1" t="s">
        <v>1255</v>
      </c>
      <c r="C2" s="1" t="s">
        <v>1256</v>
      </c>
      <c r="D2" s="1">
        <v>1104</v>
      </c>
      <c r="E2" s="11">
        <v>1</v>
      </c>
      <c r="F2" s="1" t="s">
        <v>1257</v>
      </c>
      <c r="G2" s="1" t="s">
        <v>1258</v>
      </c>
      <c r="H2" s="1" t="s">
        <v>45</v>
      </c>
      <c r="I2" s="1" t="s">
        <v>1259</v>
      </c>
      <c r="J2" s="1" t="s">
        <v>1260</v>
      </c>
      <c r="K2" s="1" t="s">
        <v>1261</v>
      </c>
      <c r="L2" s="1" t="s">
        <v>65</v>
      </c>
      <c r="M2" s="1" t="s">
        <v>25</v>
      </c>
      <c r="N2" s="3" t="s">
        <v>1262</v>
      </c>
    </row>
    <row r="3" spans="1:14" ht="16">
      <c r="A3" s="1">
        <v>1042</v>
      </c>
      <c r="B3" s="1" t="s">
        <v>1263</v>
      </c>
      <c r="C3" s="1" t="s">
        <v>1264</v>
      </c>
      <c r="D3" s="1">
        <v>1116</v>
      </c>
      <c r="E3" s="11">
        <v>1</v>
      </c>
      <c r="F3" s="1" t="s">
        <v>1265</v>
      </c>
      <c r="G3" s="1" t="s">
        <v>1266</v>
      </c>
      <c r="H3" s="1" t="s">
        <v>45</v>
      </c>
      <c r="I3" s="1" t="s">
        <v>1259</v>
      </c>
      <c r="J3" s="1" t="s">
        <v>1267</v>
      </c>
      <c r="K3" s="1" t="s">
        <v>1268</v>
      </c>
      <c r="L3" s="1" t="s">
        <v>65</v>
      </c>
      <c r="M3" s="1" t="s">
        <v>25</v>
      </c>
      <c r="N3" s="3" t="s">
        <v>1262</v>
      </c>
    </row>
    <row r="4" spans="1:14" ht="16">
      <c r="A4" s="1">
        <v>1043</v>
      </c>
      <c r="B4" s="1" t="s">
        <v>1269</v>
      </c>
      <c r="C4" s="1" t="s">
        <v>1270</v>
      </c>
      <c r="D4" s="1">
        <v>1120</v>
      </c>
      <c r="E4" s="11">
        <v>1</v>
      </c>
      <c r="F4" s="1" t="s">
        <v>1271</v>
      </c>
      <c r="G4" s="1" t="s">
        <v>1272</v>
      </c>
      <c r="H4" s="1" t="s">
        <v>77</v>
      </c>
      <c r="I4" s="1" t="s">
        <v>1259</v>
      </c>
      <c r="J4" s="1" t="s">
        <v>1273</v>
      </c>
      <c r="K4" s="1" t="s">
        <v>1274</v>
      </c>
      <c r="L4" s="1" t="s">
        <v>65</v>
      </c>
      <c r="M4" s="1" t="s">
        <v>25</v>
      </c>
      <c r="N4" s="3" t="s">
        <v>1262</v>
      </c>
    </row>
    <row r="5" spans="1:14" ht="16">
      <c r="A5" s="1">
        <v>1056</v>
      </c>
      <c r="B5" s="1" t="s">
        <v>1275</v>
      </c>
      <c r="C5" s="1" t="s">
        <v>1276</v>
      </c>
      <c r="D5" s="1">
        <v>1062</v>
      </c>
      <c r="E5" s="11">
        <v>1</v>
      </c>
      <c r="F5" s="1" t="s">
        <v>69</v>
      </c>
      <c r="G5" s="1" t="s">
        <v>1277</v>
      </c>
      <c r="H5" s="1" t="s">
        <v>32</v>
      </c>
      <c r="I5" s="1"/>
      <c r="J5" s="1" t="s">
        <v>1278</v>
      </c>
      <c r="K5" s="1" t="s">
        <v>1279</v>
      </c>
      <c r="L5" s="1" t="s">
        <v>111</v>
      </c>
      <c r="M5" s="1"/>
      <c r="N5" s="3" t="s">
        <v>1280</v>
      </c>
    </row>
    <row r="6" spans="1:14" ht="16">
      <c r="A6" s="1">
        <v>1057</v>
      </c>
      <c r="B6" s="1" t="s">
        <v>1281</v>
      </c>
      <c r="C6" s="1" t="s">
        <v>1282</v>
      </c>
      <c r="D6" s="1">
        <v>1087</v>
      </c>
      <c r="E6" s="11">
        <v>1</v>
      </c>
      <c r="F6" s="1" t="s">
        <v>1283</v>
      </c>
      <c r="G6" s="1" t="s">
        <v>21</v>
      </c>
      <c r="H6" s="1" t="s">
        <v>45</v>
      </c>
      <c r="I6" s="1"/>
      <c r="J6" s="1" t="s">
        <v>1284</v>
      </c>
      <c r="K6" s="1" t="s">
        <v>1285</v>
      </c>
      <c r="L6" s="1" t="s">
        <v>65</v>
      </c>
      <c r="M6" s="1"/>
      <c r="N6" s="3" t="s">
        <v>1286</v>
      </c>
    </row>
    <row r="7" spans="1:14" ht="16">
      <c r="A7" s="1">
        <v>1058</v>
      </c>
      <c r="B7" s="1" t="s">
        <v>1287</v>
      </c>
      <c r="C7" s="1" t="s">
        <v>1288</v>
      </c>
      <c r="D7" s="1">
        <v>1092</v>
      </c>
      <c r="E7" s="11">
        <v>1</v>
      </c>
      <c r="F7" s="1" t="s">
        <v>1289</v>
      </c>
      <c r="G7" s="1" t="s">
        <v>569</v>
      </c>
      <c r="H7" s="1" t="s">
        <v>77</v>
      </c>
      <c r="I7" s="1"/>
      <c r="J7" s="1" t="s">
        <v>1290</v>
      </c>
      <c r="K7" s="1" t="s">
        <v>1291</v>
      </c>
      <c r="L7" s="1" t="s">
        <v>65</v>
      </c>
      <c r="M7" s="1" t="s">
        <v>25</v>
      </c>
      <c r="N7" s="3" t="s">
        <v>1292</v>
      </c>
    </row>
    <row r="8" spans="1:14" ht="16">
      <c r="A8" s="1">
        <v>1059</v>
      </c>
      <c r="B8" s="1" t="s">
        <v>1293</v>
      </c>
      <c r="C8" s="1" t="s">
        <v>1294</v>
      </c>
      <c r="D8" s="1">
        <v>1109</v>
      </c>
      <c r="E8" s="11">
        <v>1</v>
      </c>
      <c r="F8" s="1" t="s">
        <v>1295</v>
      </c>
      <c r="G8" s="1" t="s">
        <v>1296</v>
      </c>
      <c r="H8" s="1" t="s">
        <v>45</v>
      </c>
      <c r="I8" s="1"/>
      <c r="J8" s="1" t="s">
        <v>1297</v>
      </c>
      <c r="K8" s="1" t="s">
        <v>21</v>
      </c>
      <c r="L8" s="1" t="s">
        <v>48</v>
      </c>
      <c r="M8" s="1" t="s">
        <v>25</v>
      </c>
      <c r="N8" s="3" t="s">
        <v>1298</v>
      </c>
    </row>
    <row r="9" spans="1:14" ht="16">
      <c r="A9" s="1">
        <v>1060</v>
      </c>
      <c r="B9" s="1" t="s">
        <v>1299</v>
      </c>
      <c r="C9" s="1" t="s">
        <v>1300</v>
      </c>
      <c r="D9" s="1">
        <v>1118</v>
      </c>
      <c r="E9" s="11">
        <v>1</v>
      </c>
      <c r="F9" s="1" t="s">
        <v>1301</v>
      </c>
      <c r="G9" s="1" t="s">
        <v>1302</v>
      </c>
      <c r="H9" s="1" t="s">
        <v>45</v>
      </c>
      <c r="I9" s="1"/>
      <c r="J9" s="1" t="s">
        <v>1303</v>
      </c>
      <c r="K9" s="1" t="s">
        <v>1304</v>
      </c>
      <c r="L9" s="1" t="s">
        <v>1305</v>
      </c>
      <c r="M9" s="1"/>
      <c r="N9" s="3" t="s">
        <v>1306</v>
      </c>
    </row>
    <row r="10" spans="1:14" ht="16">
      <c r="A10" s="1">
        <v>1061</v>
      </c>
      <c r="B10" s="1" t="s">
        <v>1307</v>
      </c>
      <c r="C10" s="1" t="s">
        <v>1308</v>
      </c>
      <c r="D10" s="1">
        <v>1121</v>
      </c>
      <c r="E10" s="11">
        <v>1</v>
      </c>
      <c r="F10" s="1" t="s">
        <v>1309</v>
      </c>
      <c r="G10" s="1" t="s">
        <v>1310</v>
      </c>
      <c r="H10" s="1" t="s">
        <v>45</v>
      </c>
      <c r="I10" s="1"/>
      <c r="J10" s="1" t="s">
        <v>1311</v>
      </c>
      <c r="K10" s="1" t="s">
        <v>21</v>
      </c>
      <c r="L10" s="1" t="s">
        <v>48</v>
      </c>
      <c r="M10" s="1" t="s">
        <v>25</v>
      </c>
      <c r="N10" s="3" t="s">
        <v>1312</v>
      </c>
    </row>
    <row r="11" spans="1:14" ht="16">
      <c r="A11" s="1">
        <v>1271</v>
      </c>
      <c r="B11" s="1" t="s">
        <v>1313</v>
      </c>
      <c r="C11" s="1" t="s">
        <v>1314</v>
      </c>
      <c r="D11" s="1"/>
      <c r="E11" s="11">
        <v>1</v>
      </c>
      <c r="F11" s="1" t="s">
        <v>1315</v>
      </c>
      <c r="G11" s="1" t="s">
        <v>21</v>
      </c>
      <c r="H11" s="1" t="s">
        <v>77</v>
      </c>
      <c r="I11" s="1" t="s">
        <v>1316</v>
      </c>
      <c r="J11" s="1" t="s">
        <v>1317</v>
      </c>
      <c r="K11" s="1" t="s">
        <v>1318</v>
      </c>
      <c r="L11" s="1" t="s">
        <v>65</v>
      </c>
      <c r="M11" s="1"/>
      <c r="N11" s="3" t="s">
        <v>1319</v>
      </c>
    </row>
    <row r="12" spans="1:14" ht="16">
      <c r="A12" s="1">
        <v>1272</v>
      </c>
      <c r="B12" s="1" t="s">
        <v>1320</v>
      </c>
      <c r="C12" s="1" t="s">
        <v>1321</v>
      </c>
      <c r="D12" s="1">
        <v>1036</v>
      </c>
      <c r="E12" s="11">
        <v>1</v>
      </c>
      <c r="F12" s="1" t="s">
        <v>1322</v>
      </c>
      <c r="G12" s="1" t="s">
        <v>1323</v>
      </c>
      <c r="H12" s="1" t="s">
        <v>32</v>
      </c>
      <c r="I12" s="1" t="s">
        <v>1324</v>
      </c>
      <c r="J12" s="1" t="s">
        <v>1325</v>
      </c>
      <c r="K12" s="1" t="s">
        <v>21</v>
      </c>
      <c r="L12" s="1" t="s">
        <v>65</v>
      </c>
      <c r="M12" s="1" t="s">
        <v>25</v>
      </c>
      <c r="N12" s="3" t="s">
        <v>1319</v>
      </c>
    </row>
    <row r="13" spans="1:14" ht="16">
      <c r="A13" s="1">
        <v>1273</v>
      </c>
      <c r="B13" s="1" t="s">
        <v>1326</v>
      </c>
      <c r="C13" s="1" t="s">
        <v>1327</v>
      </c>
      <c r="D13" s="1">
        <v>1036</v>
      </c>
      <c r="E13" s="11">
        <v>1</v>
      </c>
      <c r="F13" s="1" t="s">
        <v>785</v>
      </c>
      <c r="G13" s="1" t="s">
        <v>1328</v>
      </c>
      <c r="H13" s="1" t="s">
        <v>32</v>
      </c>
      <c r="I13" s="1" t="s">
        <v>1329</v>
      </c>
      <c r="J13" s="1" t="s">
        <v>1330</v>
      </c>
      <c r="K13" s="1" t="s">
        <v>21</v>
      </c>
      <c r="L13" s="1" t="s">
        <v>65</v>
      </c>
      <c r="M13" s="1" t="s">
        <v>25</v>
      </c>
      <c r="N13" s="3" t="s">
        <v>1319</v>
      </c>
    </row>
    <row r="14" spans="1:14" ht="16">
      <c r="A14" s="1">
        <v>1274</v>
      </c>
      <c r="B14" s="1" t="s">
        <v>1331</v>
      </c>
      <c r="C14" s="1" t="s">
        <v>1332</v>
      </c>
      <c r="D14" s="1">
        <v>1036</v>
      </c>
      <c r="E14" s="11">
        <v>1</v>
      </c>
      <c r="F14" s="1" t="s">
        <v>1333</v>
      </c>
      <c r="G14" s="1" t="s">
        <v>1334</v>
      </c>
      <c r="H14" s="1" t="s">
        <v>32</v>
      </c>
      <c r="I14" s="1" t="s">
        <v>1335</v>
      </c>
      <c r="J14" s="1" t="s">
        <v>1336</v>
      </c>
      <c r="K14" s="1" t="s">
        <v>21</v>
      </c>
      <c r="L14" s="1" t="s">
        <v>65</v>
      </c>
      <c r="M14" s="1" t="s">
        <v>25</v>
      </c>
      <c r="N14" s="3" t="s">
        <v>1319</v>
      </c>
    </row>
    <row r="15" spans="1:14" ht="16">
      <c r="A15" s="1">
        <v>1276</v>
      </c>
      <c r="B15" s="1" t="s">
        <v>1337</v>
      </c>
      <c r="C15" s="1" t="s">
        <v>1338</v>
      </c>
      <c r="D15" s="1">
        <v>1110</v>
      </c>
      <c r="E15" s="11">
        <v>1</v>
      </c>
      <c r="F15" s="1" t="s">
        <v>1339</v>
      </c>
      <c r="G15" s="1" t="s">
        <v>21</v>
      </c>
      <c r="H15" s="1" t="s">
        <v>45</v>
      </c>
      <c r="I15" s="1"/>
      <c r="J15" s="1" t="s">
        <v>1340</v>
      </c>
      <c r="K15" s="1" t="s">
        <v>1341</v>
      </c>
      <c r="L15" s="1" t="s">
        <v>65</v>
      </c>
      <c r="M15" s="1" t="s">
        <v>25</v>
      </c>
      <c r="N15" s="3" t="s">
        <v>1342</v>
      </c>
    </row>
    <row r="16" spans="1:14" ht="16">
      <c r="A16" s="1">
        <v>1277</v>
      </c>
      <c r="B16" s="1" t="s">
        <v>1343</v>
      </c>
      <c r="C16" s="1" t="s">
        <v>1344</v>
      </c>
      <c r="D16" s="1">
        <v>966</v>
      </c>
      <c r="E16" s="11">
        <v>1</v>
      </c>
      <c r="F16" s="1" t="s">
        <v>1345</v>
      </c>
      <c r="G16" s="1" t="s">
        <v>1346</v>
      </c>
      <c r="H16" s="1" t="s">
        <v>77</v>
      </c>
      <c r="I16" s="1"/>
      <c r="J16" s="1" t="s">
        <v>1347</v>
      </c>
      <c r="K16" s="1" t="s">
        <v>21</v>
      </c>
      <c r="L16" s="1" t="s">
        <v>48</v>
      </c>
      <c r="M16" s="1" t="s">
        <v>25</v>
      </c>
      <c r="N16" s="3" t="s">
        <v>1348</v>
      </c>
    </row>
    <row r="17" spans="1:14" ht="16">
      <c r="A17" s="1">
        <v>1278</v>
      </c>
      <c r="B17" s="1" t="s">
        <v>1349</v>
      </c>
      <c r="C17" s="1" t="s">
        <v>1350</v>
      </c>
      <c r="D17" s="1">
        <v>1086</v>
      </c>
      <c r="E17" s="11">
        <v>1</v>
      </c>
      <c r="F17" s="1" t="s">
        <v>1351</v>
      </c>
      <c r="G17" s="1" t="s">
        <v>1352</v>
      </c>
      <c r="H17" s="1" t="s">
        <v>32</v>
      </c>
      <c r="I17" s="1"/>
      <c r="J17" s="1" t="s">
        <v>1353</v>
      </c>
      <c r="K17" s="1" t="s">
        <v>21</v>
      </c>
      <c r="L17" s="1" t="s">
        <v>88</v>
      </c>
      <c r="M17" s="1" t="s">
        <v>1109</v>
      </c>
      <c r="N17" s="3" t="s">
        <v>1354</v>
      </c>
    </row>
    <row r="18" spans="1:14" ht="16">
      <c r="A18" s="1">
        <v>1280</v>
      </c>
      <c r="B18" s="1" t="s">
        <v>1355</v>
      </c>
      <c r="C18" s="1" t="s">
        <v>1356</v>
      </c>
      <c r="D18" s="1">
        <v>1097</v>
      </c>
      <c r="E18" s="11">
        <v>1</v>
      </c>
      <c r="F18" s="1" t="s">
        <v>69</v>
      </c>
      <c r="G18" s="1" t="s">
        <v>69</v>
      </c>
      <c r="H18" s="1" t="s">
        <v>77</v>
      </c>
      <c r="I18" s="1"/>
      <c r="J18" s="1" t="s">
        <v>1357</v>
      </c>
      <c r="K18" s="1" t="s">
        <v>69</v>
      </c>
      <c r="L18" s="1" t="s">
        <v>88</v>
      </c>
      <c r="M18" s="1"/>
      <c r="N18" s="3" t="s">
        <v>1358</v>
      </c>
    </row>
    <row r="19" spans="1:14" ht="16">
      <c r="A19" s="1">
        <v>1292</v>
      </c>
      <c r="B19" s="1" t="s">
        <v>1359</v>
      </c>
      <c r="C19" s="1" t="s">
        <v>1360</v>
      </c>
      <c r="D19" s="1">
        <v>1107</v>
      </c>
      <c r="E19" s="11">
        <v>1</v>
      </c>
      <c r="F19" s="1" t="s">
        <v>1361</v>
      </c>
      <c r="G19" s="1" t="s">
        <v>758</v>
      </c>
      <c r="H19" s="1" t="s">
        <v>77</v>
      </c>
      <c r="I19" s="1"/>
      <c r="J19" s="1" t="s">
        <v>1362</v>
      </c>
      <c r="K19" s="1" t="s">
        <v>1363</v>
      </c>
      <c r="L19" s="1" t="s">
        <v>65</v>
      </c>
      <c r="M19" s="1" t="s">
        <v>25</v>
      </c>
      <c r="N19" s="3" t="s">
        <v>1364</v>
      </c>
    </row>
    <row r="20" spans="1:14" ht="16">
      <c r="A20" s="1">
        <v>1297</v>
      </c>
      <c r="B20" s="1" t="s">
        <v>1365</v>
      </c>
      <c r="C20" s="1" t="s">
        <v>1366</v>
      </c>
      <c r="D20" s="1">
        <v>1093</v>
      </c>
      <c r="E20" s="11">
        <v>1</v>
      </c>
      <c r="F20" s="1" t="s">
        <v>1367</v>
      </c>
      <c r="G20" s="1" t="s">
        <v>1368</v>
      </c>
      <c r="H20" s="1" t="s">
        <v>77</v>
      </c>
      <c r="I20" s="1"/>
      <c r="J20" s="1" t="s">
        <v>1369</v>
      </c>
      <c r="K20" s="1" t="s">
        <v>1370</v>
      </c>
      <c r="L20" s="1" t="s">
        <v>65</v>
      </c>
      <c r="M20" s="1" t="s">
        <v>25</v>
      </c>
      <c r="N20" s="3" t="s">
        <v>1371</v>
      </c>
    </row>
    <row r="21" spans="1:14" ht="16">
      <c r="A21" s="1">
        <v>1309</v>
      </c>
      <c r="B21" s="1" t="s">
        <v>1372</v>
      </c>
      <c r="C21" s="1" t="s">
        <v>1373</v>
      </c>
      <c r="D21" s="1">
        <v>1126</v>
      </c>
      <c r="E21" s="11">
        <v>1</v>
      </c>
      <c r="F21" s="1" t="s">
        <v>1374</v>
      </c>
      <c r="G21" s="1" t="s">
        <v>21</v>
      </c>
      <c r="H21" s="1" t="s">
        <v>88</v>
      </c>
      <c r="I21" s="1"/>
      <c r="J21" s="1" t="s">
        <v>1375</v>
      </c>
      <c r="K21" s="1" t="s">
        <v>1376</v>
      </c>
      <c r="L21" s="1" t="s">
        <v>65</v>
      </c>
      <c r="M21" s="1" t="s">
        <v>25</v>
      </c>
      <c r="N21" s="3" t="s">
        <v>1377</v>
      </c>
    </row>
    <row r="22" spans="1:14" ht="16">
      <c r="A22" s="1">
        <v>1452</v>
      </c>
      <c r="B22" s="1" t="s">
        <v>1378</v>
      </c>
      <c r="C22" s="1" t="s">
        <v>1379</v>
      </c>
      <c r="D22" s="1">
        <v>1047</v>
      </c>
      <c r="E22" s="11">
        <v>1</v>
      </c>
      <c r="F22" s="1" t="s">
        <v>1380</v>
      </c>
      <c r="G22" s="1" t="s">
        <v>1381</v>
      </c>
      <c r="H22" s="1" t="s">
        <v>77</v>
      </c>
      <c r="I22" s="1"/>
      <c r="J22" s="1" t="s">
        <v>1382</v>
      </c>
      <c r="K22" s="1" t="s">
        <v>69</v>
      </c>
      <c r="L22" s="1" t="s">
        <v>88</v>
      </c>
      <c r="M22" s="1"/>
      <c r="N22" s="3" t="s">
        <v>1383</v>
      </c>
    </row>
    <row r="23" spans="1:14" ht="16">
      <c r="A23" s="1">
        <v>1455</v>
      </c>
      <c r="B23" s="1" t="s">
        <v>1384</v>
      </c>
      <c r="C23" s="1" t="s">
        <v>1385</v>
      </c>
      <c r="D23" s="1">
        <v>1066</v>
      </c>
      <c r="E23" s="11">
        <v>1</v>
      </c>
      <c r="F23" s="1" t="s">
        <v>1386</v>
      </c>
      <c r="G23" s="1" t="s">
        <v>1387</v>
      </c>
      <c r="H23" s="1" t="s">
        <v>32</v>
      </c>
      <c r="I23" s="1" t="s">
        <v>1388</v>
      </c>
      <c r="J23" s="1" t="s">
        <v>1389</v>
      </c>
      <c r="K23" s="1" t="s">
        <v>21</v>
      </c>
      <c r="L23" s="1" t="s">
        <v>88</v>
      </c>
      <c r="M23" s="1"/>
      <c r="N23" s="3" t="s">
        <v>1390</v>
      </c>
    </row>
    <row r="24" spans="1:14" ht="16">
      <c r="A24" s="1">
        <v>1459</v>
      </c>
      <c r="B24" s="1" t="s">
        <v>1391</v>
      </c>
      <c r="C24" s="1" t="s">
        <v>1392</v>
      </c>
      <c r="D24" s="1">
        <v>984</v>
      </c>
      <c r="E24" s="11">
        <v>1</v>
      </c>
      <c r="F24" s="1" t="s">
        <v>1393</v>
      </c>
      <c r="G24" s="1" t="s">
        <v>1394</v>
      </c>
      <c r="H24" s="1" t="s">
        <v>77</v>
      </c>
      <c r="I24" s="1"/>
      <c r="J24" s="1" t="s">
        <v>1395</v>
      </c>
      <c r="K24" s="1" t="s">
        <v>21</v>
      </c>
      <c r="L24" s="1" t="s">
        <v>48</v>
      </c>
      <c r="M24" s="1" t="s">
        <v>25</v>
      </c>
      <c r="N24" s="3" t="s">
        <v>1396</v>
      </c>
    </row>
    <row r="25" spans="1:14" ht="16">
      <c r="A25" s="1">
        <v>1461</v>
      </c>
      <c r="B25" s="1" t="s">
        <v>1397</v>
      </c>
      <c r="C25" s="1" t="s">
        <v>1398</v>
      </c>
      <c r="D25" s="1">
        <v>986</v>
      </c>
      <c r="E25" s="11">
        <v>1</v>
      </c>
      <c r="F25" s="1" t="s">
        <v>1399</v>
      </c>
      <c r="G25" s="1" t="s">
        <v>1400</v>
      </c>
      <c r="H25" s="1" t="s">
        <v>32</v>
      </c>
      <c r="I25" s="1"/>
      <c r="J25" s="1" t="s">
        <v>1401</v>
      </c>
      <c r="K25" s="1" t="s">
        <v>21</v>
      </c>
      <c r="L25" s="1" t="s">
        <v>48</v>
      </c>
      <c r="M25" s="1"/>
      <c r="N25" s="3" t="s">
        <v>1402</v>
      </c>
    </row>
    <row r="26" spans="1:14" ht="16">
      <c r="A26" s="1">
        <v>1462</v>
      </c>
      <c r="B26" s="1" t="s">
        <v>1403</v>
      </c>
      <c r="C26" s="1" t="s">
        <v>1404</v>
      </c>
      <c r="D26" s="1">
        <v>1038</v>
      </c>
      <c r="E26" s="11">
        <v>1</v>
      </c>
      <c r="F26" s="1" t="s">
        <v>1405</v>
      </c>
      <c r="G26" s="1" t="s">
        <v>1406</v>
      </c>
      <c r="H26" s="1" t="s">
        <v>32</v>
      </c>
      <c r="I26" s="1"/>
      <c r="J26" s="1" t="s">
        <v>1407</v>
      </c>
      <c r="K26" s="1" t="s">
        <v>21</v>
      </c>
      <c r="L26" s="1" t="s">
        <v>48</v>
      </c>
      <c r="M26" s="1" t="s">
        <v>25</v>
      </c>
      <c r="N26" s="3" t="s">
        <v>1408</v>
      </c>
    </row>
    <row r="27" spans="1:14" ht="16">
      <c r="A27" s="1">
        <v>1464</v>
      </c>
      <c r="B27" s="1" t="s">
        <v>1409</v>
      </c>
      <c r="C27" s="1" t="s">
        <v>1410</v>
      </c>
      <c r="D27" s="1">
        <v>1086</v>
      </c>
      <c r="E27" s="11">
        <v>1</v>
      </c>
      <c r="F27" s="1" t="s">
        <v>1411</v>
      </c>
      <c r="G27" s="1" t="s">
        <v>1412</v>
      </c>
      <c r="H27" s="1" t="s">
        <v>32</v>
      </c>
      <c r="I27" s="1" t="s">
        <v>1413</v>
      </c>
      <c r="J27" s="1" t="s">
        <v>1414</v>
      </c>
      <c r="K27" s="1" t="s">
        <v>21</v>
      </c>
      <c r="L27" s="1" t="s">
        <v>48</v>
      </c>
      <c r="M27" s="1" t="s">
        <v>25</v>
      </c>
      <c r="N27" s="3" t="s">
        <v>1415</v>
      </c>
    </row>
    <row r="28" spans="1:14" ht="16">
      <c r="A28" s="1">
        <v>1476</v>
      </c>
      <c r="B28" s="1" t="s">
        <v>1416</v>
      </c>
      <c r="C28" s="1" t="s">
        <v>1417</v>
      </c>
      <c r="D28" s="1">
        <v>1038</v>
      </c>
      <c r="E28" s="11">
        <v>1</v>
      </c>
      <c r="F28" s="1" t="s">
        <v>1418</v>
      </c>
      <c r="G28" s="1" t="s">
        <v>1419</v>
      </c>
      <c r="H28" s="1" t="s">
        <v>77</v>
      </c>
      <c r="I28" s="1"/>
      <c r="J28" s="1" t="s">
        <v>1420</v>
      </c>
      <c r="K28" s="1" t="s">
        <v>21</v>
      </c>
      <c r="L28" s="1" t="s">
        <v>48</v>
      </c>
      <c r="M28" s="1" t="s">
        <v>25</v>
      </c>
      <c r="N28" s="3" t="s">
        <v>1421</v>
      </c>
    </row>
    <row r="29" spans="1:14" ht="16">
      <c r="A29" s="1">
        <v>1477</v>
      </c>
      <c r="B29" s="1" t="s">
        <v>1422</v>
      </c>
      <c r="C29" s="1" t="s">
        <v>1423</v>
      </c>
      <c r="D29" s="1">
        <v>1091</v>
      </c>
      <c r="E29" s="11">
        <v>1</v>
      </c>
      <c r="F29" s="1" t="s">
        <v>1424</v>
      </c>
      <c r="G29" s="1" t="s">
        <v>1425</v>
      </c>
      <c r="H29" s="1" t="s">
        <v>32</v>
      </c>
      <c r="I29" s="1"/>
      <c r="J29" s="1" t="s">
        <v>1426</v>
      </c>
      <c r="K29" s="1" t="s">
        <v>21</v>
      </c>
      <c r="L29" s="1" t="s">
        <v>48</v>
      </c>
      <c r="M29" s="1" t="s">
        <v>25</v>
      </c>
      <c r="N29" s="3" t="s">
        <v>1427</v>
      </c>
    </row>
    <row r="30" spans="1:14" ht="16">
      <c r="A30" s="1">
        <v>1478</v>
      </c>
      <c r="B30" s="1" t="s">
        <v>1428</v>
      </c>
      <c r="C30" s="1" t="s">
        <v>1429</v>
      </c>
      <c r="D30" s="1">
        <v>1119</v>
      </c>
      <c r="E30" s="11">
        <v>1</v>
      </c>
      <c r="F30" s="1" t="s">
        <v>1430</v>
      </c>
      <c r="G30" s="1" t="s">
        <v>1431</v>
      </c>
      <c r="H30" s="1" t="s">
        <v>45</v>
      </c>
      <c r="I30" s="1"/>
      <c r="J30" s="1" t="s">
        <v>1432</v>
      </c>
      <c r="K30" s="1" t="s">
        <v>1433</v>
      </c>
      <c r="L30" s="1" t="s">
        <v>65</v>
      </c>
      <c r="M30" s="1" t="s">
        <v>25</v>
      </c>
      <c r="N30" s="3" t="s">
        <v>1434</v>
      </c>
    </row>
    <row r="31" spans="1:14" ht="16">
      <c r="A31" s="1">
        <v>1479</v>
      </c>
      <c r="B31" s="1" t="s">
        <v>1435</v>
      </c>
      <c r="C31" s="1" t="s">
        <v>1436</v>
      </c>
      <c r="D31" s="1" t="s">
        <v>1437</v>
      </c>
      <c r="E31" s="11">
        <v>1</v>
      </c>
      <c r="F31" s="1" t="s">
        <v>1438</v>
      </c>
      <c r="G31" s="1" t="s">
        <v>1439</v>
      </c>
      <c r="H31" s="1" t="s">
        <v>45</v>
      </c>
      <c r="I31" s="1"/>
      <c r="J31" s="1" t="s">
        <v>1440</v>
      </c>
      <c r="K31" s="1" t="s">
        <v>21</v>
      </c>
      <c r="L31" s="1" t="s">
        <v>48</v>
      </c>
      <c r="M31" s="1" t="s">
        <v>25</v>
      </c>
      <c r="N31" s="3" t="s">
        <v>1441</v>
      </c>
    </row>
    <row r="32" spans="1:14" ht="16">
      <c r="A32" s="1">
        <v>1480</v>
      </c>
      <c r="B32" s="1" t="s">
        <v>1442</v>
      </c>
      <c r="C32" s="1" t="s">
        <v>1443</v>
      </c>
      <c r="D32" s="1">
        <v>1075</v>
      </c>
      <c r="E32" s="11">
        <v>1</v>
      </c>
      <c r="F32" s="1" t="s">
        <v>1444</v>
      </c>
      <c r="G32" s="1" t="s">
        <v>1445</v>
      </c>
      <c r="H32" s="1" t="s">
        <v>77</v>
      </c>
      <c r="I32" s="1"/>
      <c r="J32" s="1" t="s">
        <v>1446</v>
      </c>
      <c r="K32" s="1" t="s">
        <v>1447</v>
      </c>
      <c r="L32" s="1" t="s">
        <v>65</v>
      </c>
      <c r="M32" s="1" t="s">
        <v>25</v>
      </c>
      <c r="N32" s="3" t="s">
        <v>1448</v>
      </c>
    </row>
    <row r="33" spans="1:14" ht="16">
      <c r="A33" s="1">
        <v>1484</v>
      </c>
      <c r="B33" s="1" t="s">
        <v>1449</v>
      </c>
      <c r="C33" s="1" t="s">
        <v>1314</v>
      </c>
      <c r="D33" s="1"/>
      <c r="E33" s="11">
        <v>1</v>
      </c>
      <c r="F33" s="1" t="s">
        <v>69</v>
      </c>
      <c r="G33" s="1" t="s">
        <v>69</v>
      </c>
      <c r="H33" s="1" t="s">
        <v>88</v>
      </c>
      <c r="I33" s="1"/>
      <c r="J33" s="1" t="s">
        <v>1450</v>
      </c>
      <c r="K33" s="1" t="s">
        <v>21</v>
      </c>
      <c r="L33" s="1" t="s">
        <v>88</v>
      </c>
      <c r="M33" s="1"/>
      <c r="N33" s="3" t="s">
        <v>1451</v>
      </c>
    </row>
    <row r="34" spans="1:14" ht="16">
      <c r="A34" s="1">
        <v>1486</v>
      </c>
      <c r="B34" s="1" t="s">
        <v>1452</v>
      </c>
      <c r="C34" s="1" t="s">
        <v>1453</v>
      </c>
      <c r="D34" s="1">
        <v>1111</v>
      </c>
      <c r="E34" s="11">
        <v>1</v>
      </c>
      <c r="F34" s="1" t="s">
        <v>1454</v>
      </c>
      <c r="G34" s="1" t="s">
        <v>1455</v>
      </c>
      <c r="H34" s="1" t="s">
        <v>32</v>
      </c>
      <c r="I34" s="1"/>
      <c r="J34" s="1" t="s">
        <v>1456</v>
      </c>
      <c r="K34" s="1" t="s">
        <v>1457</v>
      </c>
      <c r="L34" s="1" t="s">
        <v>65</v>
      </c>
      <c r="M34" s="1" t="s">
        <v>25</v>
      </c>
      <c r="N34" s="3" t="s">
        <v>1458</v>
      </c>
    </row>
    <row r="35" spans="1:14" ht="16">
      <c r="A35" s="1">
        <v>1489</v>
      </c>
      <c r="B35" s="1" t="s">
        <v>1459</v>
      </c>
      <c r="C35" s="1" t="s">
        <v>1460</v>
      </c>
      <c r="D35" s="1">
        <v>1092</v>
      </c>
      <c r="E35" s="11">
        <v>1</v>
      </c>
      <c r="F35" s="1" t="s">
        <v>1461</v>
      </c>
      <c r="G35" s="1" t="s">
        <v>1462</v>
      </c>
      <c r="H35" s="1" t="s">
        <v>32</v>
      </c>
      <c r="I35" s="1" t="s">
        <v>1463</v>
      </c>
      <c r="J35" s="1" t="s">
        <v>1464</v>
      </c>
      <c r="K35" s="1" t="s">
        <v>1465</v>
      </c>
      <c r="L35" s="1" t="s">
        <v>1305</v>
      </c>
      <c r="M35" s="1" t="s">
        <v>25</v>
      </c>
      <c r="N35" s="3" t="s">
        <v>1466</v>
      </c>
    </row>
    <row r="36" spans="1:14" ht="16">
      <c r="A36" s="1">
        <v>1491</v>
      </c>
      <c r="B36" s="1" t="s">
        <v>1467</v>
      </c>
      <c r="C36" s="1" t="s">
        <v>1468</v>
      </c>
      <c r="D36" s="1">
        <v>1053</v>
      </c>
      <c r="E36" s="11">
        <v>1</v>
      </c>
      <c r="F36" s="1" t="s">
        <v>1351</v>
      </c>
      <c r="G36" s="1" t="s">
        <v>1469</v>
      </c>
      <c r="H36" s="1" t="s">
        <v>32</v>
      </c>
      <c r="I36" s="1"/>
      <c r="J36" s="1" t="s">
        <v>1470</v>
      </c>
      <c r="K36" s="1" t="s">
        <v>21</v>
      </c>
      <c r="L36" s="1" t="s">
        <v>48</v>
      </c>
      <c r="M36" s="1" t="s">
        <v>25</v>
      </c>
      <c r="N36" s="3" t="s">
        <v>1471</v>
      </c>
    </row>
    <row r="37" spans="1:14" ht="16">
      <c r="A37" s="1">
        <v>1494</v>
      </c>
      <c r="B37" s="1" t="s">
        <v>1472</v>
      </c>
      <c r="C37" s="1" t="s">
        <v>1473</v>
      </c>
      <c r="D37" s="1">
        <v>1118</v>
      </c>
      <c r="E37" s="11">
        <v>1</v>
      </c>
      <c r="F37" s="1" t="s">
        <v>1474</v>
      </c>
      <c r="G37" s="1" t="s">
        <v>1475</v>
      </c>
      <c r="H37" s="1" t="s">
        <v>45</v>
      </c>
      <c r="I37" s="1"/>
      <c r="J37" s="1" t="s">
        <v>1476</v>
      </c>
      <c r="K37" s="1" t="s">
        <v>21</v>
      </c>
      <c r="L37" s="1" t="s">
        <v>48</v>
      </c>
      <c r="M37" s="1" t="s">
        <v>25</v>
      </c>
      <c r="N37" s="3" t="s">
        <v>1477</v>
      </c>
    </row>
    <row r="38" spans="1:14" ht="16">
      <c r="A38" s="1">
        <v>1496</v>
      </c>
      <c r="B38" s="1" t="s">
        <v>1478</v>
      </c>
      <c r="C38" s="1" t="s">
        <v>1479</v>
      </c>
      <c r="D38" s="1">
        <v>1094</v>
      </c>
      <c r="E38" s="11">
        <v>1</v>
      </c>
      <c r="F38" s="1" t="s">
        <v>1480</v>
      </c>
      <c r="G38" s="1" t="s">
        <v>1481</v>
      </c>
      <c r="H38" s="1" t="s">
        <v>77</v>
      </c>
      <c r="I38" s="1"/>
      <c r="J38" s="1" t="s">
        <v>1482</v>
      </c>
      <c r="K38" s="1" t="s">
        <v>1483</v>
      </c>
      <c r="L38" s="1" t="s">
        <v>1484</v>
      </c>
      <c r="M38" s="1" t="s">
        <v>25</v>
      </c>
      <c r="N38" s="3" t="s">
        <v>1485</v>
      </c>
    </row>
    <row r="39" spans="1:14" ht="16">
      <c r="A39" s="1">
        <v>1522</v>
      </c>
      <c r="B39" s="1" t="s">
        <v>1486</v>
      </c>
      <c r="C39" s="1" t="s">
        <v>1487</v>
      </c>
      <c r="D39" s="1">
        <v>1111</v>
      </c>
      <c r="E39" s="11">
        <v>1</v>
      </c>
      <c r="F39" s="1" t="s">
        <v>1488</v>
      </c>
      <c r="G39" s="1" t="s">
        <v>1489</v>
      </c>
      <c r="H39" s="1" t="s">
        <v>77</v>
      </c>
      <c r="I39" s="1"/>
      <c r="J39" s="1" t="s">
        <v>717</v>
      </c>
      <c r="K39" s="1" t="s">
        <v>1490</v>
      </c>
      <c r="L39" s="1" t="s">
        <v>65</v>
      </c>
      <c r="M39" s="1"/>
      <c r="N39" s="3" t="s">
        <v>1491</v>
      </c>
    </row>
    <row r="40" spans="1:14" ht="16">
      <c r="A40" s="1">
        <v>1533</v>
      </c>
      <c r="B40" s="1" t="s">
        <v>1492</v>
      </c>
      <c r="C40" s="1" t="s">
        <v>1493</v>
      </c>
      <c r="D40" s="1">
        <v>1118</v>
      </c>
      <c r="E40" s="11">
        <v>1</v>
      </c>
      <c r="F40" s="1" t="s">
        <v>1494</v>
      </c>
      <c r="G40" s="1" t="s">
        <v>1495</v>
      </c>
      <c r="H40" s="1" t="s">
        <v>77</v>
      </c>
      <c r="I40" s="1" t="s">
        <v>1496</v>
      </c>
      <c r="J40" s="1" t="s">
        <v>1497</v>
      </c>
      <c r="K40" s="1" t="s">
        <v>1498</v>
      </c>
      <c r="L40" s="1" t="s">
        <v>65</v>
      </c>
      <c r="M40" s="1" t="s">
        <v>25</v>
      </c>
      <c r="N40" s="3" t="s">
        <v>1499</v>
      </c>
    </row>
    <row r="41" spans="1:14" ht="16">
      <c r="A41" s="1">
        <v>1536</v>
      </c>
      <c r="B41" s="1" t="s">
        <v>1500</v>
      </c>
      <c r="C41" s="1" t="s">
        <v>1501</v>
      </c>
      <c r="D41" s="1">
        <v>1080</v>
      </c>
      <c r="E41" s="11">
        <v>1</v>
      </c>
      <c r="F41" s="1" t="s">
        <v>1502</v>
      </c>
      <c r="G41" s="1" t="s">
        <v>1503</v>
      </c>
      <c r="H41" s="1" t="s">
        <v>77</v>
      </c>
      <c r="I41" s="1" t="s">
        <v>1504</v>
      </c>
      <c r="J41" s="1" t="s">
        <v>1505</v>
      </c>
      <c r="K41" s="1" t="s">
        <v>1506</v>
      </c>
      <c r="L41" s="1" t="s">
        <v>65</v>
      </c>
      <c r="M41" s="1" t="s">
        <v>25</v>
      </c>
      <c r="N41" s="3" t="s">
        <v>1507</v>
      </c>
    </row>
    <row r="42" spans="1:14" ht="16">
      <c r="A42" s="1">
        <v>1537</v>
      </c>
      <c r="B42" s="1" t="s">
        <v>1500</v>
      </c>
      <c r="C42" s="1" t="s">
        <v>1508</v>
      </c>
      <c r="D42" s="1">
        <v>1076</v>
      </c>
      <c r="E42" s="11">
        <v>1</v>
      </c>
      <c r="F42" s="1" t="s">
        <v>1509</v>
      </c>
      <c r="G42" s="1" t="s">
        <v>1510</v>
      </c>
      <c r="H42" s="1" t="s">
        <v>32</v>
      </c>
      <c r="I42" s="1" t="s">
        <v>1511</v>
      </c>
      <c r="J42" s="1" t="s">
        <v>1512</v>
      </c>
      <c r="K42" s="1" t="s">
        <v>1513</v>
      </c>
      <c r="L42" s="1" t="s">
        <v>65</v>
      </c>
      <c r="M42" s="1" t="s">
        <v>25</v>
      </c>
      <c r="N42" s="3" t="s">
        <v>1507</v>
      </c>
    </row>
    <row r="43" spans="1:14" ht="16">
      <c r="A43" s="1">
        <v>1538</v>
      </c>
      <c r="B43" s="1" t="s">
        <v>1514</v>
      </c>
      <c r="C43" s="1" t="s">
        <v>1282</v>
      </c>
      <c r="D43" s="1">
        <v>1087</v>
      </c>
      <c r="E43" s="11">
        <v>1</v>
      </c>
      <c r="F43" s="1" t="s">
        <v>1515</v>
      </c>
      <c r="G43" s="1" t="s">
        <v>1516</v>
      </c>
      <c r="H43" s="1" t="s">
        <v>77</v>
      </c>
      <c r="I43" s="1"/>
      <c r="J43" s="1" t="s">
        <v>1517</v>
      </c>
      <c r="K43" s="1" t="s">
        <v>1518</v>
      </c>
      <c r="L43" s="1" t="s">
        <v>65</v>
      </c>
      <c r="M43" s="1" t="s">
        <v>25</v>
      </c>
      <c r="N43" s="3" t="s">
        <v>1507</v>
      </c>
    </row>
    <row r="44" spans="1:14" ht="16">
      <c r="A44" s="1">
        <v>1543</v>
      </c>
      <c r="B44" s="1" t="s">
        <v>1519</v>
      </c>
      <c r="C44" s="1" t="s">
        <v>1520</v>
      </c>
      <c r="D44" s="1">
        <v>1084</v>
      </c>
      <c r="E44" s="11">
        <v>1</v>
      </c>
      <c r="F44" s="1" t="s">
        <v>1521</v>
      </c>
      <c r="G44" s="1" t="s">
        <v>1522</v>
      </c>
      <c r="H44" s="1" t="s">
        <v>77</v>
      </c>
      <c r="I44" s="1"/>
      <c r="J44" s="1" t="s">
        <v>1523</v>
      </c>
      <c r="K44" s="1" t="s">
        <v>1524</v>
      </c>
      <c r="L44" s="1" t="s">
        <v>65</v>
      </c>
      <c r="M44" s="1" t="s">
        <v>25</v>
      </c>
      <c r="N44" s="3" t="s">
        <v>1525</v>
      </c>
    </row>
    <row r="45" spans="1:14" ht="16">
      <c r="A45" s="1">
        <v>1544</v>
      </c>
      <c r="B45" s="1" t="s">
        <v>1526</v>
      </c>
      <c r="C45" s="1" t="s">
        <v>1527</v>
      </c>
      <c r="D45" s="1">
        <v>1055</v>
      </c>
      <c r="E45" s="11">
        <v>1</v>
      </c>
      <c r="F45" s="1" t="s">
        <v>1528</v>
      </c>
      <c r="G45" s="1" t="s">
        <v>1529</v>
      </c>
      <c r="H45" s="1" t="s">
        <v>77</v>
      </c>
      <c r="I45" s="1"/>
      <c r="J45" s="1" t="s">
        <v>1530</v>
      </c>
      <c r="K45" s="1" t="s">
        <v>1531</v>
      </c>
      <c r="L45" s="1" t="s">
        <v>65</v>
      </c>
      <c r="M45" s="1" t="s">
        <v>25</v>
      </c>
      <c r="N45" s="3" t="s">
        <v>1532</v>
      </c>
    </row>
    <row r="46" spans="1:14" ht="16">
      <c r="A46" s="1">
        <v>1545</v>
      </c>
      <c r="B46" s="1" t="s">
        <v>1533</v>
      </c>
      <c r="C46" s="1" t="s">
        <v>1534</v>
      </c>
      <c r="D46" s="1">
        <v>1071</v>
      </c>
      <c r="E46" s="11">
        <v>1</v>
      </c>
      <c r="F46" s="1" t="s">
        <v>1535</v>
      </c>
      <c r="G46" s="1" t="s">
        <v>1536</v>
      </c>
      <c r="H46" s="1" t="s">
        <v>32</v>
      </c>
      <c r="I46" s="1" t="s">
        <v>1537</v>
      </c>
      <c r="J46" s="1" t="s">
        <v>1538</v>
      </c>
      <c r="K46" s="1" t="s">
        <v>1539</v>
      </c>
      <c r="L46" s="1" t="s">
        <v>65</v>
      </c>
      <c r="M46" s="1" t="s">
        <v>25</v>
      </c>
      <c r="N46" s="3" t="s">
        <v>1540</v>
      </c>
    </row>
    <row r="47" spans="1:14" ht="16">
      <c r="A47" s="1">
        <v>1546</v>
      </c>
      <c r="B47" s="1" t="s">
        <v>1541</v>
      </c>
      <c r="C47" s="1" t="s">
        <v>1542</v>
      </c>
      <c r="D47" s="1">
        <v>1092</v>
      </c>
      <c r="E47" s="11">
        <v>1</v>
      </c>
      <c r="F47" s="1" t="s">
        <v>1543</v>
      </c>
      <c r="G47" s="1" t="s">
        <v>1544</v>
      </c>
      <c r="H47" s="1" t="s">
        <v>77</v>
      </c>
      <c r="I47" s="1"/>
      <c r="J47" s="1" t="s">
        <v>1545</v>
      </c>
      <c r="K47" s="1" t="s">
        <v>21</v>
      </c>
      <c r="L47" s="1" t="s">
        <v>1305</v>
      </c>
      <c r="M47" s="1" t="s">
        <v>25</v>
      </c>
      <c r="N47" s="3" t="s">
        <v>1546</v>
      </c>
    </row>
    <row r="48" spans="1:14" ht="16">
      <c r="A48" s="1">
        <v>1548</v>
      </c>
      <c r="B48" s="1" t="s">
        <v>1547</v>
      </c>
      <c r="C48" s="1" t="s">
        <v>1548</v>
      </c>
      <c r="D48" s="1">
        <v>1118</v>
      </c>
      <c r="E48" s="11">
        <v>1</v>
      </c>
      <c r="F48" s="1" t="s">
        <v>69</v>
      </c>
      <c r="G48" s="1" t="s">
        <v>69</v>
      </c>
      <c r="H48" s="1" t="s">
        <v>45</v>
      </c>
      <c r="I48" s="1"/>
      <c r="J48" s="1" t="s">
        <v>1549</v>
      </c>
      <c r="K48" s="1" t="s">
        <v>69</v>
      </c>
      <c r="L48" s="1" t="s">
        <v>88</v>
      </c>
      <c r="M48" s="1"/>
      <c r="N48" s="3" t="s">
        <v>1550</v>
      </c>
    </row>
    <row r="49" spans="1:14" ht="16">
      <c r="A49" s="1">
        <v>1624</v>
      </c>
      <c r="B49" s="1" t="s">
        <v>1551</v>
      </c>
      <c r="C49" s="1" t="s">
        <v>1552</v>
      </c>
      <c r="D49" s="1"/>
      <c r="E49" s="11">
        <v>1</v>
      </c>
      <c r="F49" s="1" t="s">
        <v>21</v>
      </c>
      <c r="G49" s="1" t="s">
        <v>21</v>
      </c>
      <c r="H49" s="1" t="s">
        <v>88</v>
      </c>
      <c r="I49" s="1"/>
      <c r="J49" s="1" t="s">
        <v>1553</v>
      </c>
      <c r="K49" s="1" t="s">
        <v>21</v>
      </c>
      <c r="L49" s="1" t="s">
        <v>88</v>
      </c>
      <c r="M49" s="1"/>
      <c r="N49" s="3" t="s">
        <v>1554</v>
      </c>
    </row>
    <row r="50" spans="1:14" ht="16">
      <c r="A50" s="1">
        <v>1708</v>
      </c>
      <c r="B50" s="1" t="s">
        <v>1555</v>
      </c>
      <c r="C50" s="1" t="s">
        <v>1556</v>
      </c>
      <c r="D50" s="1"/>
      <c r="E50" s="11">
        <v>1</v>
      </c>
      <c r="F50" s="1" t="s">
        <v>21</v>
      </c>
      <c r="G50" s="1" t="s">
        <v>21</v>
      </c>
      <c r="H50" s="1" t="s">
        <v>88</v>
      </c>
      <c r="I50" s="1"/>
      <c r="J50" s="1" t="s">
        <v>1557</v>
      </c>
      <c r="K50" s="1" t="s">
        <v>21</v>
      </c>
      <c r="L50" s="1" t="s">
        <v>88</v>
      </c>
      <c r="M50" s="1"/>
      <c r="N50" s="3" t="s">
        <v>1558</v>
      </c>
    </row>
    <row r="51" spans="1:14" ht="16">
      <c r="A51" s="1">
        <v>1712</v>
      </c>
      <c r="B51" s="1" t="s">
        <v>1559</v>
      </c>
      <c r="C51" s="1" t="s">
        <v>1560</v>
      </c>
      <c r="D51" s="1">
        <v>980</v>
      </c>
      <c r="E51" s="11">
        <v>1</v>
      </c>
      <c r="F51" s="1" t="s">
        <v>1561</v>
      </c>
      <c r="G51" s="1" t="s">
        <v>1562</v>
      </c>
      <c r="H51" s="1" t="s">
        <v>77</v>
      </c>
      <c r="I51" s="1"/>
      <c r="J51" s="1" t="s">
        <v>1563</v>
      </c>
      <c r="K51" s="1" t="s">
        <v>1564</v>
      </c>
      <c r="L51" s="1" t="s">
        <v>129</v>
      </c>
      <c r="M51" s="1" t="s">
        <v>25</v>
      </c>
      <c r="N51" s="3" t="s">
        <v>1565</v>
      </c>
    </row>
    <row r="52" spans="1:14" ht="16">
      <c r="A52" s="1">
        <v>1716</v>
      </c>
      <c r="B52" s="1" t="s">
        <v>1566</v>
      </c>
      <c r="C52" s="1" t="s">
        <v>1567</v>
      </c>
      <c r="D52" s="1">
        <v>961</v>
      </c>
      <c r="E52" s="11">
        <v>1</v>
      </c>
      <c r="F52" s="1" t="s">
        <v>1568</v>
      </c>
      <c r="G52" s="1" t="s">
        <v>1569</v>
      </c>
      <c r="H52" s="1" t="s">
        <v>77</v>
      </c>
      <c r="I52" s="1"/>
      <c r="J52" s="1" t="s">
        <v>1570</v>
      </c>
      <c r="K52" s="1" t="s">
        <v>1571</v>
      </c>
      <c r="L52" s="1" t="s">
        <v>65</v>
      </c>
      <c r="M52" s="1" t="s">
        <v>25</v>
      </c>
      <c r="N52" s="3" t="s">
        <v>1572</v>
      </c>
    </row>
    <row r="53" spans="1:14" ht="16">
      <c r="A53" s="1">
        <v>1717</v>
      </c>
      <c r="B53" s="1" t="s">
        <v>1573</v>
      </c>
      <c r="C53" s="1" t="s">
        <v>1574</v>
      </c>
      <c r="D53" s="1">
        <v>1089</v>
      </c>
      <c r="E53" s="11">
        <v>1</v>
      </c>
      <c r="F53" s="1" t="s">
        <v>1575</v>
      </c>
      <c r="G53" s="1" t="s">
        <v>1576</v>
      </c>
      <c r="H53" s="1" t="s">
        <v>32</v>
      </c>
      <c r="I53" s="1" t="s">
        <v>1577</v>
      </c>
      <c r="J53" s="1" t="s">
        <v>1578</v>
      </c>
      <c r="K53" s="1" t="s">
        <v>1579</v>
      </c>
      <c r="L53" s="1" t="s">
        <v>65</v>
      </c>
      <c r="M53" s="1" t="s">
        <v>25</v>
      </c>
      <c r="N53" s="3" t="s">
        <v>1580</v>
      </c>
    </row>
    <row r="54" spans="1:14" ht="16">
      <c r="A54" s="1">
        <v>1718</v>
      </c>
      <c r="B54" s="1" t="s">
        <v>1573</v>
      </c>
      <c r="C54" s="1" t="s">
        <v>1581</v>
      </c>
      <c r="D54" s="1">
        <v>1113</v>
      </c>
      <c r="E54" s="11">
        <v>1</v>
      </c>
      <c r="F54" s="1" t="s">
        <v>1582</v>
      </c>
      <c r="G54" s="1" t="s">
        <v>1583</v>
      </c>
      <c r="H54" s="1" t="s">
        <v>77</v>
      </c>
      <c r="I54" s="1" t="s">
        <v>1584</v>
      </c>
      <c r="J54" s="1" t="s">
        <v>1585</v>
      </c>
      <c r="K54" s="1" t="s">
        <v>1586</v>
      </c>
      <c r="L54" s="1" t="s">
        <v>65</v>
      </c>
      <c r="M54" s="1"/>
      <c r="N54" s="3" t="s">
        <v>1580</v>
      </c>
    </row>
    <row r="55" spans="1:14" ht="16">
      <c r="A55" s="1">
        <v>1719</v>
      </c>
      <c r="B55" s="1" t="s">
        <v>1573</v>
      </c>
      <c r="C55" s="1" t="s">
        <v>1587</v>
      </c>
      <c r="D55" s="1">
        <v>1100</v>
      </c>
      <c r="E55" s="11">
        <v>1</v>
      </c>
      <c r="F55" s="1" t="s">
        <v>1588</v>
      </c>
      <c r="G55" s="1" t="s">
        <v>1589</v>
      </c>
      <c r="H55" s="1" t="s">
        <v>77</v>
      </c>
      <c r="I55" s="1" t="s">
        <v>1584</v>
      </c>
      <c r="J55" s="1" t="s">
        <v>1590</v>
      </c>
      <c r="K55" s="1" t="s">
        <v>1591</v>
      </c>
      <c r="L55" s="1" t="s">
        <v>65</v>
      </c>
      <c r="M55" s="1" t="s">
        <v>25</v>
      </c>
      <c r="N55" s="3" t="s">
        <v>1580</v>
      </c>
    </row>
    <row r="56" spans="1:14" ht="16">
      <c r="A56" s="1">
        <v>1720</v>
      </c>
      <c r="B56" s="1" t="s">
        <v>1573</v>
      </c>
      <c r="C56" s="1" t="s">
        <v>1592</v>
      </c>
      <c r="D56" s="1">
        <v>1094</v>
      </c>
      <c r="E56" s="11">
        <v>1</v>
      </c>
      <c r="F56" s="1" t="s">
        <v>1593</v>
      </c>
      <c r="G56" s="1" t="s">
        <v>1594</v>
      </c>
      <c r="H56" s="1" t="s">
        <v>77</v>
      </c>
      <c r="I56" s="1" t="s">
        <v>1595</v>
      </c>
      <c r="J56" s="1" t="s">
        <v>1596</v>
      </c>
      <c r="K56" s="1" t="s">
        <v>1597</v>
      </c>
      <c r="L56" s="1" t="s">
        <v>65</v>
      </c>
      <c r="M56" s="1" t="s">
        <v>25</v>
      </c>
      <c r="N56" s="3" t="s">
        <v>1580</v>
      </c>
    </row>
    <row r="57" spans="1:14" ht="16">
      <c r="A57" s="1">
        <v>1721</v>
      </c>
      <c r="B57" s="1" t="s">
        <v>1573</v>
      </c>
      <c r="C57" s="1" t="s">
        <v>1598</v>
      </c>
      <c r="D57" s="1">
        <v>1105</v>
      </c>
      <c r="E57" s="11">
        <v>1</v>
      </c>
      <c r="F57" s="1" t="s">
        <v>1599</v>
      </c>
      <c r="G57" s="1" t="s">
        <v>1600</v>
      </c>
      <c r="H57" s="1" t="s">
        <v>77</v>
      </c>
      <c r="I57" s="1" t="s">
        <v>1595</v>
      </c>
      <c r="J57" s="1" t="s">
        <v>1601</v>
      </c>
      <c r="K57" s="1" t="s">
        <v>69</v>
      </c>
      <c r="L57" s="1" t="s">
        <v>1305</v>
      </c>
      <c r="M57" s="1" t="s">
        <v>25</v>
      </c>
      <c r="N57" s="3" t="s">
        <v>1580</v>
      </c>
    </row>
    <row r="58" spans="1:14" ht="16">
      <c r="A58" s="1">
        <v>1745</v>
      </c>
      <c r="B58" s="1" t="s">
        <v>1602</v>
      </c>
      <c r="C58" s="1" t="s">
        <v>1603</v>
      </c>
      <c r="D58" s="1">
        <v>1077</v>
      </c>
      <c r="E58" s="11">
        <v>1</v>
      </c>
      <c r="F58" s="1" t="s">
        <v>1604</v>
      </c>
      <c r="G58" s="1" t="s">
        <v>21</v>
      </c>
      <c r="H58" s="1" t="s">
        <v>77</v>
      </c>
      <c r="I58" s="1"/>
      <c r="J58" s="1" t="s">
        <v>717</v>
      </c>
      <c r="K58" s="1" t="s">
        <v>21</v>
      </c>
      <c r="L58" s="1" t="s">
        <v>48</v>
      </c>
      <c r="M58" s="1"/>
      <c r="N58" s="3" t="s">
        <v>1605</v>
      </c>
    </row>
    <row r="59" spans="1:14" ht="16">
      <c r="A59" s="1">
        <v>1746</v>
      </c>
      <c r="B59" s="1" t="s">
        <v>1606</v>
      </c>
      <c r="C59" s="1" t="s">
        <v>1607</v>
      </c>
      <c r="D59" s="1">
        <v>1087</v>
      </c>
      <c r="E59" s="11">
        <v>1</v>
      </c>
      <c r="F59" s="1" t="s">
        <v>1608</v>
      </c>
      <c r="G59" s="1" t="s">
        <v>1609</v>
      </c>
      <c r="H59" s="1" t="s">
        <v>45</v>
      </c>
      <c r="I59" s="1" t="s">
        <v>1610</v>
      </c>
      <c r="J59" s="1" t="s">
        <v>1611</v>
      </c>
      <c r="K59" s="1" t="s">
        <v>1612</v>
      </c>
      <c r="L59" s="1" t="s">
        <v>65</v>
      </c>
      <c r="M59" s="1" t="s">
        <v>25</v>
      </c>
      <c r="N59" s="3" t="s">
        <v>1613</v>
      </c>
    </row>
    <row r="60" spans="1:14" ht="16">
      <c r="A60" s="1">
        <v>1747</v>
      </c>
      <c r="B60" s="1" t="s">
        <v>1614</v>
      </c>
      <c r="C60" s="1" t="s">
        <v>1615</v>
      </c>
      <c r="D60" s="1">
        <v>1094</v>
      </c>
      <c r="E60" s="11">
        <v>1</v>
      </c>
      <c r="F60" s="1" t="s">
        <v>1616</v>
      </c>
      <c r="G60" s="1" t="s">
        <v>1617</v>
      </c>
      <c r="H60" s="1" t="s">
        <v>45</v>
      </c>
      <c r="I60" s="1" t="s">
        <v>1618</v>
      </c>
      <c r="J60" s="1" t="s">
        <v>1619</v>
      </c>
      <c r="K60" s="1" t="s">
        <v>1620</v>
      </c>
      <c r="L60" s="1" t="s">
        <v>65</v>
      </c>
      <c r="M60" s="1" t="s">
        <v>25</v>
      </c>
      <c r="N60" s="3" t="s">
        <v>1621</v>
      </c>
    </row>
    <row r="61" spans="1:14" ht="16">
      <c r="A61" s="1">
        <v>1749</v>
      </c>
      <c r="B61" s="1" t="s">
        <v>1622</v>
      </c>
      <c r="C61" s="1" t="s">
        <v>1623</v>
      </c>
      <c r="D61" s="1" t="s">
        <v>1624</v>
      </c>
      <c r="E61" s="11">
        <v>1</v>
      </c>
      <c r="F61" s="1" t="s">
        <v>1625</v>
      </c>
      <c r="G61" s="1" t="s">
        <v>1626</v>
      </c>
      <c r="H61" s="1" t="s">
        <v>45</v>
      </c>
      <c r="I61" s="1" t="s">
        <v>1627</v>
      </c>
      <c r="J61" s="1" t="s">
        <v>1628</v>
      </c>
      <c r="K61" s="1" t="s">
        <v>1629</v>
      </c>
      <c r="L61" s="1" t="s">
        <v>36</v>
      </c>
      <c r="M61" s="1" t="s">
        <v>25</v>
      </c>
      <c r="N61" s="3" t="s">
        <v>1630</v>
      </c>
    </row>
    <row r="62" spans="1:14" ht="16">
      <c r="A62" s="1">
        <v>1750</v>
      </c>
      <c r="B62" s="1" t="s">
        <v>1631</v>
      </c>
      <c r="C62" s="1" t="s">
        <v>1632</v>
      </c>
      <c r="D62" s="1">
        <v>1123</v>
      </c>
      <c r="E62" s="11">
        <v>1</v>
      </c>
      <c r="F62" s="1" t="s">
        <v>1633</v>
      </c>
      <c r="G62" s="1" t="s">
        <v>1634</v>
      </c>
      <c r="H62" s="1" t="s">
        <v>45</v>
      </c>
      <c r="I62" s="1" t="s">
        <v>1635</v>
      </c>
      <c r="J62" s="1" t="s">
        <v>1636</v>
      </c>
      <c r="K62" s="1" t="s">
        <v>1637</v>
      </c>
      <c r="L62" s="1" t="s">
        <v>65</v>
      </c>
      <c r="M62" s="1" t="s">
        <v>25</v>
      </c>
      <c r="N62" s="3" t="s">
        <v>1638</v>
      </c>
    </row>
    <row r="63" spans="1:14" ht="16">
      <c r="A63" s="1">
        <v>1751</v>
      </c>
      <c r="B63" s="1" t="s">
        <v>1639</v>
      </c>
      <c r="C63" s="1" t="s">
        <v>1640</v>
      </c>
      <c r="D63" s="1">
        <v>1085</v>
      </c>
      <c r="E63" s="11">
        <v>1</v>
      </c>
      <c r="F63" s="1" t="s">
        <v>1641</v>
      </c>
      <c r="G63" s="1" t="s">
        <v>1642</v>
      </c>
      <c r="H63" s="1" t="s">
        <v>45</v>
      </c>
      <c r="I63" s="1"/>
      <c r="J63" s="1" t="s">
        <v>1643</v>
      </c>
      <c r="K63" s="1" t="s">
        <v>1644</v>
      </c>
      <c r="L63" s="1" t="s">
        <v>65</v>
      </c>
      <c r="M63" s="1" t="s">
        <v>25</v>
      </c>
      <c r="N63" s="3" t="s">
        <v>1645</v>
      </c>
    </row>
    <row r="64" spans="1:14" ht="16">
      <c r="A64" s="1">
        <v>1752</v>
      </c>
      <c r="B64" s="1" t="s">
        <v>1646</v>
      </c>
      <c r="C64" s="1" t="s">
        <v>1647</v>
      </c>
      <c r="D64" s="1">
        <v>1105</v>
      </c>
      <c r="E64" s="11">
        <v>1</v>
      </c>
      <c r="F64" s="1" t="s">
        <v>1648</v>
      </c>
      <c r="G64" s="1" t="s">
        <v>1649</v>
      </c>
      <c r="H64" s="1" t="s">
        <v>77</v>
      </c>
      <c r="I64" s="1"/>
      <c r="J64" s="1" t="s">
        <v>1650</v>
      </c>
      <c r="K64" s="1" t="s">
        <v>21</v>
      </c>
      <c r="L64" s="1" t="s">
        <v>129</v>
      </c>
      <c r="M64" s="1" t="s">
        <v>25</v>
      </c>
      <c r="N64" s="3" t="s">
        <v>1651</v>
      </c>
    </row>
    <row r="65" spans="1:14" ht="16">
      <c r="A65" s="1">
        <v>1757</v>
      </c>
      <c r="B65" s="1" t="s">
        <v>1652</v>
      </c>
      <c r="C65" s="1" t="s">
        <v>1653</v>
      </c>
      <c r="D65" s="1">
        <v>1109</v>
      </c>
      <c r="E65" s="11">
        <v>1</v>
      </c>
      <c r="F65" s="1" t="s">
        <v>1654</v>
      </c>
      <c r="G65" s="1" t="s">
        <v>1655</v>
      </c>
      <c r="H65" s="1" t="s">
        <v>45</v>
      </c>
      <c r="I65" s="1"/>
      <c r="J65" s="1" t="s">
        <v>1656</v>
      </c>
      <c r="K65" s="1" t="s">
        <v>21</v>
      </c>
      <c r="L65" s="1" t="s">
        <v>111</v>
      </c>
      <c r="M65" s="1" t="s">
        <v>25</v>
      </c>
      <c r="N65" s="3" t="s">
        <v>1657</v>
      </c>
    </row>
    <row r="66" spans="1:14" ht="16">
      <c r="A66" s="1">
        <v>1758</v>
      </c>
      <c r="B66" s="1" t="s">
        <v>1658</v>
      </c>
      <c r="C66" s="1" t="s">
        <v>1552</v>
      </c>
      <c r="D66" s="1"/>
      <c r="E66" s="11">
        <v>1</v>
      </c>
      <c r="F66" s="1" t="s">
        <v>69</v>
      </c>
      <c r="G66" s="1" t="s">
        <v>69</v>
      </c>
      <c r="H66" s="1" t="s">
        <v>45</v>
      </c>
      <c r="I66" s="1"/>
      <c r="J66" s="1" t="s">
        <v>1659</v>
      </c>
      <c r="K66" s="1" t="s">
        <v>1660</v>
      </c>
      <c r="L66" s="1" t="s">
        <v>111</v>
      </c>
      <c r="M66" s="1"/>
      <c r="N66" s="3" t="s">
        <v>1657</v>
      </c>
    </row>
    <row r="67" spans="1:14" ht="16">
      <c r="A67" s="1">
        <v>1781</v>
      </c>
      <c r="B67" s="1" t="s">
        <v>1661</v>
      </c>
      <c r="C67" s="1" t="s">
        <v>1662</v>
      </c>
      <c r="D67" s="1">
        <v>1057</v>
      </c>
      <c r="E67" s="11">
        <v>1</v>
      </c>
      <c r="F67" s="1" t="s">
        <v>785</v>
      </c>
      <c r="G67" s="1" t="s">
        <v>1663</v>
      </c>
      <c r="H67" s="1" t="s">
        <v>32</v>
      </c>
      <c r="I67" s="1"/>
      <c r="J67" s="1" t="s">
        <v>1664</v>
      </c>
      <c r="K67" s="1" t="s">
        <v>21</v>
      </c>
      <c r="L67" s="1" t="s">
        <v>1305</v>
      </c>
      <c r="M67" s="1" t="s">
        <v>25</v>
      </c>
      <c r="N67" s="3" t="s">
        <v>1665</v>
      </c>
    </row>
    <row r="68" spans="1:14" ht="16">
      <c r="A68" s="1">
        <v>1785</v>
      </c>
      <c r="B68" s="1" t="s">
        <v>1666</v>
      </c>
      <c r="C68" s="1" t="s">
        <v>1667</v>
      </c>
      <c r="D68" s="1">
        <v>1105</v>
      </c>
      <c r="E68" s="11">
        <v>1</v>
      </c>
      <c r="F68" s="1" t="s">
        <v>1668</v>
      </c>
      <c r="G68" s="1" t="s">
        <v>1669</v>
      </c>
      <c r="H68" s="1" t="s">
        <v>45</v>
      </c>
      <c r="I68" s="1" t="s">
        <v>1670</v>
      </c>
      <c r="J68" s="1" t="s">
        <v>1671</v>
      </c>
      <c r="K68" s="1" t="s">
        <v>1672</v>
      </c>
      <c r="L68" s="1" t="s">
        <v>65</v>
      </c>
      <c r="M68" s="1" t="s">
        <v>25</v>
      </c>
      <c r="N68" s="3" t="s">
        <v>1673</v>
      </c>
    </row>
    <row r="69" spans="1:14" ht="16">
      <c r="A69" s="1">
        <v>1792</v>
      </c>
      <c r="B69" s="1" t="s">
        <v>1674</v>
      </c>
      <c r="C69" s="1" t="s">
        <v>1675</v>
      </c>
      <c r="D69" s="1">
        <v>1113</v>
      </c>
      <c r="E69" s="11">
        <v>1</v>
      </c>
      <c r="F69" s="1" t="s">
        <v>1676</v>
      </c>
      <c r="G69" s="1" t="s">
        <v>1677</v>
      </c>
      <c r="H69" s="1" t="s">
        <v>77</v>
      </c>
      <c r="I69" s="1"/>
      <c r="J69" s="1" t="s">
        <v>1678</v>
      </c>
      <c r="K69" s="1" t="s">
        <v>21</v>
      </c>
      <c r="L69" s="1" t="s">
        <v>129</v>
      </c>
      <c r="M69" s="1" t="s">
        <v>25</v>
      </c>
      <c r="N69" s="3" t="s">
        <v>1679</v>
      </c>
    </row>
    <row r="70" spans="1:14" ht="16">
      <c r="A70" s="1">
        <v>1856</v>
      </c>
      <c r="B70" s="1" t="s">
        <v>1680</v>
      </c>
      <c r="C70" s="1" t="s">
        <v>1681</v>
      </c>
      <c r="D70" s="1">
        <v>1045</v>
      </c>
      <c r="E70" s="11">
        <v>1</v>
      </c>
      <c r="F70" s="1" t="s">
        <v>1682</v>
      </c>
      <c r="G70" s="1" t="s">
        <v>308</v>
      </c>
      <c r="H70" s="1" t="s">
        <v>77</v>
      </c>
      <c r="I70" s="1" t="s">
        <v>1683</v>
      </c>
      <c r="J70" s="1" t="s">
        <v>1684</v>
      </c>
      <c r="K70" s="1" t="s">
        <v>1685</v>
      </c>
      <c r="L70" s="1" t="s">
        <v>65</v>
      </c>
      <c r="M70" s="1" t="s">
        <v>25</v>
      </c>
      <c r="N70" s="3" t="s">
        <v>1686</v>
      </c>
    </row>
    <row r="71" spans="1:14" ht="16">
      <c r="A71" s="1">
        <v>1860</v>
      </c>
      <c r="B71" s="1" t="s">
        <v>1687</v>
      </c>
      <c r="C71" s="1" t="s">
        <v>1688</v>
      </c>
      <c r="D71" s="1" t="s">
        <v>1689</v>
      </c>
      <c r="E71" s="11">
        <v>1</v>
      </c>
      <c r="F71" s="1" t="s">
        <v>1690</v>
      </c>
      <c r="G71" s="1" t="s">
        <v>1691</v>
      </c>
      <c r="H71" s="1" t="s">
        <v>45</v>
      </c>
      <c r="I71" s="1" t="s">
        <v>1692</v>
      </c>
      <c r="J71" s="1" t="s">
        <v>1693</v>
      </c>
      <c r="K71" s="1" t="s">
        <v>1694</v>
      </c>
      <c r="L71" s="1" t="s">
        <v>65</v>
      </c>
      <c r="M71" s="1" t="s">
        <v>25</v>
      </c>
      <c r="N71" s="3" t="s">
        <v>1695</v>
      </c>
    </row>
    <row r="72" spans="1:14" ht="16">
      <c r="A72" s="1">
        <v>1862</v>
      </c>
      <c r="B72" s="1" t="s">
        <v>1696</v>
      </c>
      <c r="C72" s="1" t="s">
        <v>1697</v>
      </c>
      <c r="D72" s="1">
        <v>1090</v>
      </c>
      <c r="E72" s="11">
        <v>1</v>
      </c>
      <c r="F72" s="1" t="s">
        <v>1698</v>
      </c>
      <c r="G72" s="1" t="s">
        <v>1699</v>
      </c>
      <c r="H72" s="1" t="s">
        <v>45</v>
      </c>
      <c r="I72" s="1" t="s">
        <v>1700</v>
      </c>
      <c r="J72" s="1" t="s">
        <v>1701</v>
      </c>
      <c r="K72" s="1" t="s">
        <v>1702</v>
      </c>
      <c r="L72" s="1" t="s">
        <v>65</v>
      </c>
      <c r="M72" s="1" t="s">
        <v>25</v>
      </c>
      <c r="N72" s="3" t="s">
        <v>1703</v>
      </c>
    </row>
    <row r="73" spans="1:14" ht="16">
      <c r="A73" s="1">
        <v>1863</v>
      </c>
      <c r="B73" s="1" t="s">
        <v>1704</v>
      </c>
      <c r="C73" s="1" t="s">
        <v>1705</v>
      </c>
      <c r="D73" s="1">
        <v>1109</v>
      </c>
      <c r="E73" s="11">
        <v>1</v>
      </c>
      <c r="F73" s="1" t="s">
        <v>1706</v>
      </c>
      <c r="G73" s="1" t="s">
        <v>1707</v>
      </c>
      <c r="H73" s="1" t="s">
        <v>32</v>
      </c>
      <c r="I73" s="1" t="s">
        <v>1708</v>
      </c>
      <c r="J73" s="1" t="s">
        <v>1709</v>
      </c>
      <c r="K73" s="1" t="s">
        <v>1710</v>
      </c>
      <c r="L73" s="1" t="s">
        <v>65</v>
      </c>
      <c r="M73" s="1" t="s">
        <v>25</v>
      </c>
      <c r="N73" s="3" t="s">
        <v>1703</v>
      </c>
    </row>
    <row r="74" spans="1:14" ht="16">
      <c r="A74" s="1">
        <v>1865</v>
      </c>
      <c r="B74" s="1" t="s">
        <v>1711</v>
      </c>
      <c r="C74" s="1" t="s">
        <v>1712</v>
      </c>
      <c r="D74" s="1">
        <v>1125</v>
      </c>
      <c r="E74" s="11">
        <v>1</v>
      </c>
      <c r="F74" s="1" t="s">
        <v>1713</v>
      </c>
      <c r="G74" s="1" t="s">
        <v>1714</v>
      </c>
      <c r="H74" s="1" t="s">
        <v>45</v>
      </c>
      <c r="I74" s="1" t="s">
        <v>1715</v>
      </c>
      <c r="J74" s="1" t="s">
        <v>1716</v>
      </c>
      <c r="K74" s="1" t="s">
        <v>1717</v>
      </c>
      <c r="L74" s="1" t="s">
        <v>65</v>
      </c>
      <c r="M74" s="1" t="s">
        <v>25</v>
      </c>
      <c r="N74" s="3" t="s">
        <v>1718</v>
      </c>
    </row>
    <row r="75" spans="1:14" ht="16">
      <c r="A75" s="1">
        <v>1866</v>
      </c>
      <c r="B75" s="1" t="s">
        <v>1719</v>
      </c>
      <c r="C75" s="1" t="s">
        <v>1720</v>
      </c>
      <c r="D75" s="1">
        <v>1119</v>
      </c>
      <c r="E75" s="11">
        <v>1</v>
      </c>
      <c r="F75" s="1" t="s">
        <v>1721</v>
      </c>
      <c r="G75" s="1" t="s">
        <v>1722</v>
      </c>
      <c r="H75" s="1" t="s">
        <v>45</v>
      </c>
      <c r="I75" s="1" t="s">
        <v>1723</v>
      </c>
      <c r="J75" s="1" t="s">
        <v>1724</v>
      </c>
      <c r="K75" s="1" t="s">
        <v>1725</v>
      </c>
      <c r="L75" s="1" t="s">
        <v>65</v>
      </c>
      <c r="M75" s="1" t="s">
        <v>25</v>
      </c>
      <c r="N75" s="3" t="s">
        <v>1718</v>
      </c>
    </row>
    <row r="76" spans="1:14" ht="16">
      <c r="A76" s="1">
        <v>1867</v>
      </c>
      <c r="B76" s="1" t="s">
        <v>1726</v>
      </c>
      <c r="C76" s="1" t="s">
        <v>1727</v>
      </c>
      <c r="D76" s="1">
        <v>1118</v>
      </c>
      <c r="E76" s="11">
        <v>1</v>
      </c>
      <c r="F76" s="1" t="s">
        <v>1728</v>
      </c>
      <c r="G76" s="1" t="s">
        <v>1729</v>
      </c>
      <c r="H76" s="1" t="s">
        <v>32</v>
      </c>
      <c r="I76" s="1" t="s">
        <v>1723</v>
      </c>
      <c r="J76" s="1" t="s">
        <v>1730</v>
      </c>
      <c r="K76" s="1" t="s">
        <v>1731</v>
      </c>
      <c r="L76" s="1" t="s">
        <v>65</v>
      </c>
      <c r="M76" s="1" t="s">
        <v>25</v>
      </c>
      <c r="N76" s="3" t="s">
        <v>1718</v>
      </c>
    </row>
    <row r="77" spans="1:14" ht="16">
      <c r="A77" s="1">
        <v>1942</v>
      </c>
      <c r="B77" s="1" t="s">
        <v>1732</v>
      </c>
      <c r="C77" s="1" t="s">
        <v>1733</v>
      </c>
      <c r="D77" s="1">
        <v>1034</v>
      </c>
      <c r="E77" s="11">
        <v>1</v>
      </c>
      <c r="F77" s="1" t="s">
        <v>1734</v>
      </c>
      <c r="G77" s="1" t="s">
        <v>1735</v>
      </c>
      <c r="H77" s="1" t="s">
        <v>45</v>
      </c>
      <c r="I77" s="1"/>
      <c r="J77" s="1" t="s">
        <v>1736</v>
      </c>
      <c r="K77" s="1" t="s">
        <v>1737</v>
      </c>
      <c r="L77" s="1" t="s">
        <v>65</v>
      </c>
      <c r="M77" s="1" t="s">
        <v>25</v>
      </c>
      <c r="N77" s="3" t="s">
        <v>1738</v>
      </c>
    </row>
    <row r="78" spans="1:14" ht="16">
      <c r="A78" s="1">
        <v>1953</v>
      </c>
      <c r="B78" s="1" t="s">
        <v>1739</v>
      </c>
      <c r="C78" s="1" t="s">
        <v>1740</v>
      </c>
      <c r="D78" s="1">
        <v>1019</v>
      </c>
      <c r="E78" s="11">
        <v>1</v>
      </c>
      <c r="F78" s="1" t="s">
        <v>1741</v>
      </c>
      <c r="G78" s="1" t="s">
        <v>1742</v>
      </c>
      <c r="H78" s="1" t="s">
        <v>45</v>
      </c>
      <c r="I78" s="1" t="s">
        <v>1743</v>
      </c>
      <c r="J78" s="1" t="s">
        <v>1744</v>
      </c>
      <c r="K78" s="1" t="s">
        <v>1745</v>
      </c>
      <c r="L78" s="1" t="s">
        <v>65</v>
      </c>
      <c r="M78" s="1" t="s">
        <v>25</v>
      </c>
      <c r="N78" s="3" t="s">
        <v>1746</v>
      </c>
    </row>
    <row r="79" spans="1:14" ht="16">
      <c r="A79" s="1">
        <v>1954</v>
      </c>
      <c r="B79" s="1" t="s">
        <v>1747</v>
      </c>
      <c r="C79" s="1" t="s">
        <v>1748</v>
      </c>
      <c r="D79" s="1">
        <v>1029</v>
      </c>
      <c r="E79" s="11">
        <v>1</v>
      </c>
      <c r="F79" s="1" t="s">
        <v>1749</v>
      </c>
      <c r="G79" s="1" t="s">
        <v>1750</v>
      </c>
      <c r="H79" s="1" t="s">
        <v>77</v>
      </c>
      <c r="I79" s="1" t="s">
        <v>1751</v>
      </c>
      <c r="J79" s="1" t="s">
        <v>1752</v>
      </c>
      <c r="K79" s="1" t="s">
        <v>1753</v>
      </c>
      <c r="L79" s="1" t="s">
        <v>65</v>
      </c>
      <c r="M79" s="1" t="s">
        <v>25</v>
      </c>
      <c r="N79" s="3" t="s">
        <v>1746</v>
      </c>
    </row>
    <row r="80" spans="1:14" ht="16">
      <c r="A80" s="1">
        <v>1955</v>
      </c>
      <c r="B80" s="1" t="s">
        <v>1754</v>
      </c>
      <c r="C80" s="1" t="s">
        <v>1755</v>
      </c>
      <c r="D80" s="1">
        <v>1086</v>
      </c>
      <c r="E80" s="11">
        <v>1</v>
      </c>
      <c r="F80" s="1" t="s">
        <v>1756</v>
      </c>
      <c r="G80" s="1" t="s">
        <v>1757</v>
      </c>
      <c r="H80" s="1" t="s">
        <v>32</v>
      </c>
      <c r="I80" s="1" t="s">
        <v>1758</v>
      </c>
      <c r="J80" s="1" t="s">
        <v>1759</v>
      </c>
      <c r="K80" s="1" t="s">
        <v>21</v>
      </c>
      <c r="L80" s="1" t="s">
        <v>65</v>
      </c>
      <c r="M80" s="1" t="s">
        <v>25</v>
      </c>
      <c r="N80" s="3" t="s">
        <v>1746</v>
      </c>
    </row>
    <row r="81" spans="1:14" ht="16">
      <c r="A81" s="1">
        <v>1957</v>
      </c>
      <c r="B81" s="1" t="s">
        <v>1760</v>
      </c>
      <c r="C81" s="1" t="s">
        <v>1761</v>
      </c>
      <c r="D81" s="1">
        <v>1111</v>
      </c>
      <c r="E81" s="11">
        <v>1</v>
      </c>
      <c r="F81" s="1" t="s">
        <v>785</v>
      </c>
      <c r="G81" s="1" t="s">
        <v>1762</v>
      </c>
      <c r="H81" s="1" t="s">
        <v>32</v>
      </c>
      <c r="I81" s="1"/>
      <c r="J81" s="1" t="s">
        <v>1763</v>
      </c>
      <c r="K81" s="1" t="s">
        <v>1764</v>
      </c>
      <c r="L81" s="1" t="s">
        <v>65</v>
      </c>
      <c r="M81" s="1" t="s">
        <v>25</v>
      </c>
      <c r="N81" s="3" t="s">
        <v>1765</v>
      </c>
    </row>
    <row r="82" spans="1:14" ht="16">
      <c r="A82" s="1">
        <v>1960</v>
      </c>
      <c r="B82" s="1" t="s">
        <v>1766</v>
      </c>
      <c r="C82" s="1" t="s">
        <v>1767</v>
      </c>
      <c r="D82" s="1" t="s">
        <v>1768</v>
      </c>
      <c r="E82" s="11">
        <v>1</v>
      </c>
      <c r="F82" s="1" t="s">
        <v>1769</v>
      </c>
      <c r="G82" s="1" t="s">
        <v>1770</v>
      </c>
      <c r="H82" s="1" t="s">
        <v>45</v>
      </c>
      <c r="I82" s="1" t="s">
        <v>1771</v>
      </c>
      <c r="J82" s="1" t="s">
        <v>1772</v>
      </c>
      <c r="K82" s="1" t="s">
        <v>1773</v>
      </c>
      <c r="L82" s="1" t="s">
        <v>65</v>
      </c>
      <c r="M82" s="1" t="s">
        <v>25</v>
      </c>
      <c r="N82" s="3" t="s">
        <v>1774</v>
      </c>
    </row>
    <row r="83" spans="1:14" ht="16">
      <c r="A83" s="1">
        <v>1971</v>
      </c>
      <c r="B83" s="1" t="s">
        <v>1775</v>
      </c>
      <c r="C83" s="1" t="s">
        <v>1776</v>
      </c>
      <c r="D83" s="1">
        <v>1089</v>
      </c>
      <c r="E83" s="11">
        <v>1</v>
      </c>
      <c r="F83" s="1" t="s">
        <v>1777</v>
      </c>
      <c r="G83" s="1" t="s">
        <v>1778</v>
      </c>
      <c r="H83" s="1" t="s">
        <v>77</v>
      </c>
      <c r="I83" s="1"/>
      <c r="J83" s="1" t="s">
        <v>1779</v>
      </c>
      <c r="K83" s="1" t="s">
        <v>21</v>
      </c>
      <c r="L83" s="1" t="s">
        <v>48</v>
      </c>
      <c r="M83" s="1"/>
      <c r="N83" s="3" t="s">
        <v>1780</v>
      </c>
    </row>
    <row r="84" spans="1:14" ht="16">
      <c r="A84" s="1">
        <v>1981</v>
      </c>
      <c r="B84" s="1" t="s">
        <v>1781</v>
      </c>
      <c r="C84" s="1" t="s">
        <v>1782</v>
      </c>
      <c r="D84" s="1">
        <v>1078</v>
      </c>
      <c r="E84" s="11">
        <v>1</v>
      </c>
      <c r="F84" s="1" t="s">
        <v>1783</v>
      </c>
      <c r="G84" s="1" t="s">
        <v>1784</v>
      </c>
      <c r="H84" s="1" t="s">
        <v>45</v>
      </c>
      <c r="I84" s="1"/>
      <c r="J84" s="1" t="s">
        <v>1785</v>
      </c>
      <c r="K84" s="1" t="s">
        <v>1786</v>
      </c>
      <c r="L84" s="1" t="s">
        <v>65</v>
      </c>
      <c r="M84" s="1" t="s">
        <v>25</v>
      </c>
      <c r="N84" s="3" t="s">
        <v>1787</v>
      </c>
    </row>
    <row r="85" spans="1:14" ht="16">
      <c r="A85" s="1">
        <v>1982</v>
      </c>
      <c r="B85" s="1" t="s">
        <v>1788</v>
      </c>
      <c r="C85" s="1" t="s">
        <v>1789</v>
      </c>
      <c r="D85" s="1">
        <v>1092</v>
      </c>
      <c r="E85" s="11">
        <v>1</v>
      </c>
      <c r="F85" s="1" t="s">
        <v>1790</v>
      </c>
      <c r="G85" s="1" t="s">
        <v>1791</v>
      </c>
      <c r="H85" s="1" t="s">
        <v>77</v>
      </c>
      <c r="I85" s="1"/>
      <c r="J85" s="1" t="s">
        <v>1792</v>
      </c>
      <c r="K85" s="1" t="s">
        <v>21</v>
      </c>
      <c r="L85" s="1" t="s">
        <v>1305</v>
      </c>
      <c r="M85" s="1" t="s">
        <v>25</v>
      </c>
      <c r="N85" s="3" t="s">
        <v>1793</v>
      </c>
    </row>
    <row r="86" spans="1:14" ht="16">
      <c r="A86" s="1">
        <v>1983</v>
      </c>
      <c r="B86" s="1" t="s">
        <v>1794</v>
      </c>
      <c r="C86" s="1" t="s">
        <v>1795</v>
      </c>
      <c r="D86" s="1">
        <v>1087</v>
      </c>
      <c r="E86" s="11">
        <v>1</v>
      </c>
      <c r="F86" s="1" t="s">
        <v>1796</v>
      </c>
      <c r="G86" s="1" t="s">
        <v>1797</v>
      </c>
      <c r="H86" s="1" t="s">
        <v>77</v>
      </c>
      <c r="I86" s="1"/>
      <c r="J86" s="1" t="s">
        <v>1798</v>
      </c>
      <c r="K86" s="1" t="s">
        <v>1799</v>
      </c>
      <c r="L86" s="1" t="s">
        <v>65</v>
      </c>
      <c r="M86" s="1" t="s">
        <v>25</v>
      </c>
      <c r="N86" s="3" t="s">
        <v>1800</v>
      </c>
    </row>
    <row r="87" spans="1:14" ht="16">
      <c r="A87" s="1">
        <v>1985</v>
      </c>
      <c r="B87" s="1" t="s">
        <v>1801</v>
      </c>
      <c r="C87" s="1" t="s">
        <v>1802</v>
      </c>
      <c r="D87" s="1">
        <v>1093</v>
      </c>
      <c r="E87" s="11">
        <v>1</v>
      </c>
      <c r="F87" s="1" t="s">
        <v>1803</v>
      </c>
      <c r="G87" s="1" t="s">
        <v>1804</v>
      </c>
      <c r="H87" s="1" t="s">
        <v>77</v>
      </c>
      <c r="I87" s="1"/>
      <c r="J87" s="1" t="s">
        <v>1805</v>
      </c>
      <c r="K87" s="1" t="s">
        <v>1806</v>
      </c>
      <c r="L87" s="1" t="s">
        <v>65</v>
      </c>
      <c r="M87" s="1" t="s">
        <v>25</v>
      </c>
      <c r="N87" s="3" t="s">
        <v>1807</v>
      </c>
    </row>
    <row r="88" spans="1:14" ht="16">
      <c r="A88" s="1">
        <v>1986</v>
      </c>
      <c r="B88" s="1" t="s">
        <v>1808</v>
      </c>
      <c r="C88" s="1" t="s">
        <v>1809</v>
      </c>
      <c r="D88" s="1">
        <v>1089</v>
      </c>
      <c r="E88" s="11">
        <v>1</v>
      </c>
      <c r="F88" s="1" t="s">
        <v>1810</v>
      </c>
      <c r="G88" s="1" t="s">
        <v>1811</v>
      </c>
      <c r="H88" s="1" t="s">
        <v>77</v>
      </c>
      <c r="I88" s="1"/>
      <c r="J88" s="1" t="s">
        <v>1812</v>
      </c>
      <c r="K88" s="1" t="s">
        <v>1813</v>
      </c>
      <c r="L88" s="1" t="s">
        <v>65</v>
      </c>
      <c r="M88" s="1" t="s">
        <v>25</v>
      </c>
      <c r="N88" s="3" t="s">
        <v>1814</v>
      </c>
    </row>
    <row r="89" spans="1:14" ht="16">
      <c r="A89" s="1">
        <v>1990</v>
      </c>
      <c r="B89" s="1" t="s">
        <v>1815</v>
      </c>
      <c r="C89" s="1" t="s">
        <v>1816</v>
      </c>
      <c r="D89" s="1">
        <v>1065</v>
      </c>
      <c r="E89" s="11">
        <v>1</v>
      </c>
      <c r="F89" s="1" t="s">
        <v>1817</v>
      </c>
      <c r="G89" s="1" t="s">
        <v>1818</v>
      </c>
      <c r="H89" s="1" t="s">
        <v>45</v>
      </c>
      <c r="I89" s="1"/>
      <c r="J89" s="1" t="s">
        <v>1819</v>
      </c>
      <c r="K89" s="1" t="s">
        <v>1820</v>
      </c>
      <c r="L89" s="1" t="s">
        <v>65</v>
      </c>
      <c r="M89" s="1" t="s">
        <v>25</v>
      </c>
      <c r="N89" s="3" t="s">
        <v>1821</v>
      </c>
    </row>
    <row r="90" spans="1:14" ht="16">
      <c r="A90" s="1">
        <v>1991</v>
      </c>
      <c r="B90" s="1" t="s">
        <v>1822</v>
      </c>
      <c r="C90" s="1" t="s">
        <v>1823</v>
      </c>
      <c r="D90" s="1">
        <v>1033</v>
      </c>
      <c r="E90" s="11">
        <v>1</v>
      </c>
      <c r="F90" s="1" t="s">
        <v>1824</v>
      </c>
      <c r="G90" s="1" t="s">
        <v>1825</v>
      </c>
      <c r="H90" s="1" t="s">
        <v>77</v>
      </c>
      <c r="I90" s="1"/>
      <c r="J90" s="1" t="s">
        <v>1826</v>
      </c>
      <c r="K90" s="1" t="s">
        <v>1827</v>
      </c>
      <c r="L90" s="1" t="s">
        <v>65</v>
      </c>
      <c r="M90" s="1" t="s">
        <v>25</v>
      </c>
      <c r="N90" s="3" t="s">
        <v>1828</v>
      </c>
    </row>
    <row r="91" spans="1:14" ht="16">
      <c r="A91" s="1">
        <v>1992</v>
      </c>
      <c r="B91" s="1" t="s">
        <v>1829</v>
      </c>
      <c r="C91" s="1" t="s">
        <v>1830</v>
      </c>
      <c r="D91" s="1">
        <v>1114</v>
      </c>
      <c r="E91" s="11">
        <v>1</v>
      </c>
      <c r="F91" s="1" t="s">
        <v>1831</v>
      </c>
      <c r="G91" s="1" t="s">
        <v>1832</v>
      </c>
      <c r="H91" s="1" t="s">
        <v>77</v>
      </c>
      <c r="I91" s="1"/>
      <c r="J91" s="1" t="s">
        <v>1833</v>
      </c>
      <c r="K91" s="1" t="s">
        <v>1834</v>
      </c>
      <c r="L91" s="1" t="s">
        <v>65</v>
      </c>
      <c r="M91" s="1" t="s">
        <v>25</v>
      </c>
      <c r="N91" s="3" t="s">
        <v>1835</v>
      </c>
    </row>
    <row r="92" spans="1:14" ht="16">
      <c r="A92" s="1">
        <v>1993</v>
      </c>
      <c r="B92" s="1" t="s">
        <v>1836</v>
      </c>
      <c r="C92" s="1" t="s">
        <v>1837</v>
      </c>
      <c r="D92" s="1">
        <v>1089</v>
      </c>
      <c r="E92" s="11">
        <v>1</v>
      </c>
      <c r="F92" s="1" t="s">
        <v>1838</v>
      </c>
      <c r="G92" s="1" t="s">
        <v>1839</v>
      </c>
      <c r="H92" s="1" t="s">
        <v>45</v>
      </c>
      <c r="I92" s="1"/>
      <c r="J92" s="1" t="s">
        <v>1840</v>
      </c>
      <c r="K92" s="1" t="s">
        <v>1841</v>
      </c>
      <c r="L92" s="1" t="s">
        <v>65</v>
      </c>
      <c r="M92" s="1" t="s">
        <v>80</v>
      </c>
      <c r="N92" s="3" t="s">
        <v>1842</v>
      </c>
    </row>
    <row r="93" spans="1:14" ht="16">
      <c r="A93" s="1">
        <v>1994</v>
      </c>
      <c r="B93" s="1" t="s">
        <v>1843</v>
      </c>
      <c r="C93" s="1" t="s">
        <v>1844</v>
      </c>
      <c r="D93" s="1">
        <v>1081</v>
      </c>
      <c r="E93" s="11">
        <v>1</v>
      </c>
      <c r="F93" s="1" t="s">
        <v>1845</v>
      </c>
      <c r="G93" s="1" t="s">
        <v>1846</v>
      </c>
      <c r="H93" s="1" t="s">
        <v>45</v>
      </c>
      <c r="I93" s="1"/>
      <c r="J93" s="1" t="s">
        <v>1847</v>
      </c>
      <c r="K93" s="1" t="s">
        <v>110</v>
      </c>
      <c r="L93" s="1" t="s">
        <v>111</v>
      </c>
      <c r="M93" s="1" t="s">
        <v>80</v>
      </c>
      <c r="N93" s="3" t="s">
        <v>1848</v>
      </c>
    </row>
    <row r="94" spans="1:14" ht="16">
      <c r="A94" s="1">
        <v>1996</v>
      </c>
      <c r="B94" s="1" t="s">
        <v>1849</v>
      </c>
      <c r="C94" s="1" t="s">
        <v>1850</v>
      </c>
      <c r="D94" s="1">
        <v>1105</v>
      </c>
      <c r="E94" s="11">
        <v>1</v>
      </c>
      <c r="F94" s="1" t="s">
        <v>1851</v>
      </c>
      <c r="G94" s="1" t="s">
        <v>1852</v>
      </c>
      <c r="H94" s="1" t="s">
        <v>77</v>
      </c>
      <c r="I94" s="1"/>
      <c r="J94" s="1" t="s">
        <v>1853</v>
      </c>
      <c r="K94" s="1" t="s">
        <v>1854</v>
      </c>
      <c r="L94" s="1" t="s">
        <v>65</v>
      </c>
      <c r="M94" s="1" t="s">
        <v>25</v>
      </c>
      <c r="N94" s="3" t="s">
        <v>1855</v>
      </c>
    </row>
    <row r="95" spans="1:14" ht="16">
      <c r="A95" s="1">
        <v>1998</v>
      </c>
      <c r="B95" s="1" t="s">
        <v>1856</v>
      </c>
      <c r="C95" s="1" t="s">
        <v>1857</v>
      </c>
      <c r="D95" s="1">
        <v>1078</v>
      </c>
      <c r="E95" s="11">
        <v>1</v>
      </c>
      <c r="F95" s="1" t="s">
        <v>1858</v>
      </c>
      <c r="G95" s="1" t="s">
        <v>69</v>
      </c>
      <c r="H95" s="1" t="s">
        <v>77</v>
      </c>
      <c r="I95" s="1"/>
      <c r="J95" s="1" t="s">
        <v>1859</v>
      </c>
      <c r="K95" s="1" t="s">
        <v>21</v>
      </c>
      <c r="L95" s="1" t="s">
        <v>48</v>
      </c>
      <c r="M95" s="1" t="s">
        <v>25</v>
      </c>
      <c r="N95" s="3" t="s">
        <v>1860</v>
      </c>
    </row>
    <row r="96" spans="1:14" ht="16">
      <c r="A96" s="1">
        <v>2070</v>
      </c>
      <c r="B96" s="1" t="s">
        <v>1861</v>
      </c>
      <c r="C96" s="1" t="s">
        <v>1862</v>
      </c>
      <c r="D96" s="1">
        <v>1044</v>
      </c>
      <c r="E96" s="11">
        <v>1</v>
      </c>
      <c r="F96" s="1" t="s">
        <v>1863</v>
      </c>
      <c r="G96" s="1" t="s">
        <v>1864</v>
      </c>
      <c r="H96" s="1" t="s">
        <v>77</v>
      </c>
      <c r="I96" s="1"/>
      <c r="J96" s="1" t="s">
        <v>1865</v>
      </c>
      <c r="K96" s="1" t="s">
        <v>21</v>
      </c>
      <c r="L96" s="1" t="s">
        <v>1305</v>
      </c>
      <c r="M96" s="1" t="s">
        <v>80</v>
      </c>
      <c r="N96" s="3" t="s">
        <v>1866</v>
      </c>
    </row>
    <row r="97" spans="1:14" ht="16">
      <c r="A97" s="1">
        <v>2077</v>
      </c>
      <c r="B97" s="1" t="s">
        <v>1867</v>
      </c>
      <c r="C97" s="1" t="s">
        <v>1264</v>
      </c>
      <c r="D97" s="1">
        <v>1116</v>
      </c>
      <c r="E97" s="11">
        <v>1</v>
      </c>
      <c r="F97" s="1" t="s">
        <v>1868</v>
      </c>
      <c r="G97" s="1" t="s">
        <v>21</v>
      </c>
      <c r="H97" s="1" t="s">
        <v>32</v>
      </c>
      <c r="I97" s="1"/>
      <c r="J97" s="1" t="s">
        <v>1869</v>
      </c>
      <c r="K97" s="1" t="s">
        <v>1870</v>
      </c>
      <c r="L97" s="1" t="s">
        <v>1305</v>
      </c>
      <c r="M97" s="1"/>
      <c r="N97" s="3" t="s">
        <v>1871</v>
      </c>
    </row>
    <row r="98" spans="1:14" ht="16">
      <c r="A98" s="1">
        <v>2078</v>
      </c>
      <c r="B98" s="1" t="s">
        <v>1872</v>
      </c>
      <c r="C98" s="1" t="s">
        <v>1873</v>
      </c>
      <c r="D98" s="1">
        <v>1069</v>
      </c>
      <c r="E98" s="11">
        <v>1</v>
      </c>
      <c r="F98" s="1" t="s">
        <v>1874</v>
      </c>
      <c r="G98" s="1" t="s">
        <v>1875</v>
      </c>
      <c r="H98" s="1" t="s">
        <v>77</v>
      </c>
      <c r="I98" s="1"/>
      <c r="J98" s="1" t="s">
        <v>1876</v>
      </c>
      <c r="K98" s="1" t="s">
        <v>1877</v>
      </c>
      <c r="L98" s="1" t="s">
        <v>1305</v>
      </c>
      <c r="M98" s="1" t="s">
        <v>25</v>
      </c>
      <c r="N98" s="3" t="s">
        <v>1878</v>
      </c>
    </row>
    <row r="99" spans="1:14" ht="16">
      <c r="A99" s="1">
        <v>2103</v>
      </c>
      <c r="B99" s="1" t="s">
        <v>1879</v>
      </c>
      <c r="C99" s="1" t="s">
        <v>1880</v>
      </c>
      <c r="D99" s="1">
        <v>1068</v>
      </c>
      <c r="E99" s="11">
        <v>1</v>
      </c>
      <c r="F99" s="1" t="s">
        <v>1881</v>
      </c>
      <c r="G99" s="1" t="s">
        <v>1882</v>
      </c>
      <c r="H99" s="1" t="s">
        <v>45</v>
      </c>
      <c r="I99" s="1"/>
      <c r="J99" s="1" t="s">
        <v>1883</v>
      </c>
      <c r="K99" s="1" t="s">
        <v>1884</v>
      </c>
      <c r="L99" s="1" t="s">
        <v>65</v>
      </c>
      <c r="M99" s="1" t="s">
        <v>25</v>
      </c>
      <c r="N99" s="3" t="s">
        <v>1885</v>
      </c>
    </row>
    <row r="100" spans="1:14" ht="16">
      <c r="A100" s="1">
        <v>2148</v>
      </c>
      <c r="B100" s="1" t="s">
        <v>1886</v>
      </c>
      <c r="C100" s="1" t="s">
        <v>1667</v>
      </c>
      <c r="D100" s="1">
        <v>1105</v>
      </c>
      <c r="E100" s="11">
        <v>1</v>
      </c>
      <c r="F100" s="1" t="s">
        <v>1887</v>
      </c>
      <c r="G100" s="1" t="s">
        <v>1888</v>
      </c>
      <c r="H100" s="1" t="s">
        <v>77</v>
      </c>
      <c r="I100" s="1"/>
      <c r="J100" s="1" t="s">
        <v>1889</v>
      </c>
      <c r="K100" s="1" t="s">
        <v>1890</v>
      </c>
      <c r="L100" s="1" t="s">
        <v>65</v>
      </c>
      <c r="M100" s="1"/>
      <c r="N100" s="3" t="s">
        <v>1891</v>
      </c>
    </row>
    <row r="101" spans="1:14" ht="16">
      <c r="A101" s="1">
        <v>2158</v>
      </c>
      <c r="B101" s="1" t="s">
        <v>1892</v>
      </c>
      <c r="C101" s="1" t="s">
        <v>1893</v>
      </c>
      <c r="D101" s="1" t="s">
        <v>1894</v>
      </c>
      <c r="E101" s="11">
        <v>1</v>
      </c>
      <c r="F101" s="1" t="s">
        <v>1895</v>
      </c>
      <c r="G101" s="1" t="s">
        <v>1896</v>
      </c>
      <c r="H101" s="1" t="s">
        <v>45</v>
      </c>
      <c r="I101" s="1"/>
      <c r="J101" s="1" t="s">
        <v>1897</v>
      </c>
      <c r="K101" s="1" t="s">
        <v>21</v>
      </c>
      <c r="L101" s="1" t="s">
        <v>1305</v>
      </c>
      <c r="M101" s="1" t="s">
        <v>25</v>
      </c>
      <c r="N101" s="3" t="s">
        <v>1898</v>
      </c>
    </row>
    <row r="102" spans="1:14" ht="16">
      <c r="A102" s="1">
        <v>2167</v>
      </c>
      <c r="B102" s="1" t="s">
        <v>1899</v>
      </c>
      <c r="C102" s="1" t="s">
        <v>1900</v>
      </c>
      <c r="D102" s="1">
        <v>1115</v>
      </c>
      <c r="E102" s="11">
        <v>1</v>
      </c>
      <c r="F102" s="1" t="s">
        <v>1901</v>
      </c>
      <c r="G102" s="1" t="s">
        <v>1902</v>
      </c>
      <c r="H102" s="1" t="s">
        <v>45</v>
      </c>
      <c r="I102" s="1"/>
      <c r="J102" s="1" t="s">
        <v>1903</v>
      </c>
      <c r="K102" s="1" t="s">
        <v>21</v>
      </c>
      <c r="L102" s="1" t="s">
        <v>48</v>
      </c>
      <c r="M102" s="1" t="s">
        <v>1109</v>
      </c>
      <c r="N102" s="3" t="s">
        <v>1904</v>
      </c>
    </row>
    <row r="103" spans="1:14" ht="16">
      <c r="A103" s="1">
        <v>2184</v>
      </c>
      <c r="B103" s="1" t="s">
        <v>1905</v>
      </c>
      <c r="C103" s="1" t="s">
        <v>1906</v>
      </c>
      <c r="D103" s="1">
        <v>1114</v>
      </c>
      <c r="E103" s="11">
        <v>1</v>
      </c>
      <c r="F103" s="1" t="s">
        <v>1907</v>
      </c>
      <c r="G103" s="1" t="s">
        <v>1908</v>
      </c>
      <c r="H103" s="1" t="s">
        <v>45</v>
      </c>
      <c r="I103" s="1"/>
      <c r="J103" s="1" t="s">
        <v>1909</v>
      </c>
      <c r="K103" s="1" t="s">
        <v>1910</v>
      </c>
      <c r="L103" s="1" t="s">
        <v>1305</v>
      </c>
      <c r="M103" s="1" t="s">
        <v>25</v>
      </c>
      <c r="N103" s="3" t="s">
        <v>1911</v>
      </c>
    </row>
    <row r="104" spans="1:14" ht="16">
      <c r="A104" s="1">
        <v>2212</v>
      </c>
      <c r="B104" s="1" t="s">
        <v>1912</v>
      </c>
      <c r="C104" s="1" t="s">
        <v>1913</v>
      </c>
      <c r="D104" s="1">
        <v>1122</v>
      </c>
      <c r="E104" s="11">
        <v>1</v>
      </c>
      <c r="F104" s="1" t="s">
        <v>1914</v>
      </c>
      <c r="G104" s="1" t="s">
        <v>1908</v>
      </c>
      <c r="H104" s="1" t="s">
        <v>77</v>
      </c>
      <c r="I104" s="1"/>
      <c r="J104" s="1" t="s">
        <v>1915</v>
      </c>
      <c r="K104" s="1" t="s">
        <v>1916</v>
      </c>
      <c r="L104" s="1" t="s">
        <v>65</v>
      </c>
      <c r="M104" s="1" t="s">
        <v>25</v>
      </c>
      <c r="N104" s="3" t="s">
        <v>1917</v>
      </c>
    </row>
    <row r="105" spans="1:14" ht="16">
      <c r="A105" s="1">
        <v>2330</v>
      </c>
      <c r="B105" s="1" t="s">
        <v>1918</v>
      </c>
      <c r="C105" s="1" t="s">
        <v>1919</v>
      </c>
      <c r="D105" s="1">
        <v>1059</v>
      </c>
      <c r="E105" s="11">
        <v>1</v>
      </c>
      <c r="F105" s="1" t="s">
        <v>1920</v>
      </c>
      <c r="G105" s="1" t="s">
        <v>1921</v>
      </c>
      <c r="H105" s="1" t="s">
        <v>32</v>
      </c>
      <c r="I105" s="1" t="s">
        <v>1922</v>
      </c>
      <c r="J105" s="1" t="s">
        <v>1923</v>
      </c>
      <c r="K105" s="1" t="s">
        <v>21</v>
      </c>
      <c r="L105" s="1" t="s">
        <v>48</v>
      </c>
      <c r="M105" s="1" t="s">
        <v>80</v>
      </c>
      <c r="N105" s="3" t="s">
        <v>1924</v>
      </c>
    </row>
    <row r="106" spans="1:14" ht="16">
      <c r="A106" s="1">
        <v>2355</v>
      </c>
      <c r="B106" s="1" t="s">
        <v>1925</v>
      </c>
      <c r="C106" s="1" t="s">
        <v>1926</v>
      </c>
      <c r="D106" s="1">
        <v>1040</v>
      </c>
      <c r="E106" s="11">
        <v>1</v>
      </c>
      <c r="F106" s="1" t="s">
        <v>1927</v>
      </c>
      <c r="G106" s="1" t="s">
        <v>1928</v>
      </c>
      <c r="H106" s="1" t="s">
        <v>77</v>
      </c>
      <c r="I106" s="1"/>
      <c r="J106" s="1" t="s">
        <v>1929</v>
      </c>
      <c r="K106" s="1" t="s">
        <v>110</v>
      </c>
      <c r="L106" s="1" t="s">
        <v>111</v>
      </c>
      <c r="M106" s="1" t="s">
        <v>25</v>
      </c>
      <c r="N106" s="3" t="s">
        <v>1930</v>
      </c>
    </row>
    <row r="107" spans="1:14" ht="16">
      <c r="A107" s="1">
        <v>2362</v>
      </c>
      <c r="B107" s="1" t="s">
        <v>1931</v>
      </c>
      <c r="C107" s="1" t="s">
        <v>1932</v>
      </c>
      <c r="D107" s="1">
        <v>1053</v>
      </c>
      <c r="E107" s="11">
        <v>1</v>
      </c>
      <c r="F107" s="1" t="s">
        <v>1933</v>
      </c>
      <c r="G107" s="1" t="s">
        <v>1934</v>
      </c>
      <c r="H107" s="1" t="s">
        <v>77</v>
      </c>
      <c r="I107" s="1"/>
      <c r="J107" s="1" t="s">
        <v>1935</v>
      </c>
      <c r="K107" s="1" t="s">
        <v>1936</v>
      </c>
      <c r="L107" s="1" t="s">
        <v>65</v>
      </c>
      <c r="M107" s="1" t="s">
        <v>25</v>
      </c>
      <c r="N107" s="3" t="s">
        <v>1937</v>
      </c>
    </row>
    <row r="108" spans="1:14" ht="16">
      <c r="A108" s="1">
        <v>2375</v>
      </c>
      <c r="B108" s="1" t="s">
        <v>1938</v>
      </c>
      <c r="C108" s="1" t="s">
        <v>1939</v>
      </c>
      <c r="D108" s="1">
        <v>1095</v>
      </c>
      <c r="E108" s="11">
        <v>1</v>
      </c>
      <c r="F108" s="1" t="s">
        <v>1940</v>
      </c>
      <c r="G108" s="1" t="s">
        <v>1941</v>
      </c>
      <c r="H108" s="1" t="s">
        <v>77</v>
      </c>
      <c r="I108" s="1" t="s">
        <v>1942</v>
      </c>
      <c r="J108" s="1" t="s">
        <v>1943</v>
      </c>
      <c r="K108" s="1" t="s">
        <v>1944</v>
      </c>
      <c r="L108" s="1" t="s">
        <v>65</v>
      </c>
      <c r="M108" s="1" t="s">
        <v>25</v>
      </c>
      <c r="N108" s="3" t="s">
        <v>1945</v>
      </c>
    </row>
    <row r="109" spans="1:14" ht="16">
      <c r="A109" s="1">
        <v>2376</v>
      </c>
      <c r="B109" s="1" t="s">
        <v>1946</v>
      </c>
      <c r="C109" s="1" t="s">
        <v>1947</v>
      </c>
      <c r="D109" s="1"/>
      <c r="E109" s="11">
        <v>1</v>
      </c>
      <c r="F109" s="1" t="s">
        <v>1948</v>
      </c>
      <c r="G109" s="1" t="s">
        <v>1949</v>
      </c>
      <c r="H109" s="1" t="s">
        <v>77</v>
      </c>
      <c r="I109" s="1" t="s">
        <v>1950</v>
      </c>
      <c r="J109" s="1" t="s">
        <v>1951</v>
      </c>
      <c r="K109" s="1" t="s">
        <v>1952</v>
      </c>
      <c r="L109" s="1" t="s">
        <v>65</v>
      </c>
      <c r="M109" s="1" t="s">
        <v>25</v>
      </c>
      <c r="N109" s="3" t="s">
        <v>1953</v>
      </c>
    </row>
    <row r="110" spans="1:14" ht="16">
      <c r="A110" s="1">
        <v>2379</v>
      </c>
      <c r="B110" s="1" t="s">
        <v>1954</v>
      </c>
      <c r="C110" s="1" t="s">
        <v>1955</v>
      </c>
      <c r="D110" s="1">
        <v>1045</v>
      </c>
      <c r="E110" s="11">
        <v>1</v>
      </c>
      <c r="F110" s="1" t="s">
        <v>1956</v>
      </c>
      <c r="G110" s="1" t="s">
        <v>1957</v>
      </c>
      <c r="H110" s="1" t="s">
        <v>77</v>
      </c>
      <c r="I110" s="1" t="s">
        <v>1958</v>
      </c>
      <c r="J110" s="1" t="s">
        <v>1959</v>
      </c>
      <c r="K110" s="1" t="s">
        <v>1960</v>
      </c>
      <c r="L110" s="1" t="s">
        <v>65</v>
      </c>
      <c r="M110" s="1" t="s">
        <v>25</v>
      </c>
      <c r="N110" s="3" t="s">
        <v>1961</v>
      </c>
    </row>
    <row r="111" spans="1:14" ht="16">
      <c r="A111" s="1">
        <v>2381</v>
      </c>
      <c r="B111" s="1" t="s">
        <v>1962</v>
      </c>
      <c r="C111" s="1" t="s">
        <v>1963</v>
      </c>
      <c r="D111" s="1">
        <v>1081</v>
      </c>
      <c r="E111" s="11">
        <v>1</v>
      </c>
      <c r="F111" s="1" t="s">
        <v>1964</v>
      </c>
      <c r="G111" s="1" t="s">
        <v>1965</v>
      </c>
      <c r="H111" s="1" t="s">
        <v>77</v>
      </c>
      <c r="I111" s="1" t="s">
        <v>1966</v>
      </c>
      <c r="J111" s="1" t="s">
        <v>1601</v>
      </c>
      <c r="K111" s="1" t="s">
        <v>1967</v>
      </c>
      <c r="L111" s="1" t="s">
        <v>1305</v>
      </c>
      <c r="M111" s="1"/>
      <c r="N111" s="3" t="s">
        <v>1968</v>
      </c>
    </row>
    <row r="112" spans="1:14" ht="16">
      <c r="A112" s="1">
        <v>2382</v>
      </c>
      <c r="B112" s="1" t="s">
        <v>1969</v>
      </c>
      <c r="C112" s="1" t="s">
        <v>1970</v>
      </c>
      <c r="D112" s="1">
        <v>1077</v>
      </c>
      <c r="E112" s="11">
        <v>1</v>
      </c>
      <c r="F112" s="1" t="s">
        <v>1971</v>
      </c>
      <c r="G112" s="1" t="s">
        <v>1972</v>
      </c>
      <c r="H112" s="1" t="s">
        <v>32</v>
      </c>
      <c r="I112" s="1" t="s">
        <v>1973</v>
      </c>
      <c r="J112" s="1" t="s">
        <v>717</v>
      </c>
      <c r="K112" s="1" t="s">
        <v>1974</v>
      </c>
      <c r="L112" s="1" t="s">
        <v>65</v>
      </c>
      <c r="M112" s="1"/>
      <c r="N112" s="3" t="s">
        <v>1968</v>
      </c>
    </row>
    <row r="113" spans="1:14" ht="16">
      <c r="A113" s="1">
        <v>2388</v>
      </c>
      <c r="B113" s="1" t="s">
        <v>1975</v>
      </c>
      <c r="C113" s="1" t="s">
        <v>1976</v>
      </c>
      <c r="D113" s="1">
        <v>1027</v>
      </c>
      <c r="E113" s="11">
        <v>1</v>
      </c>
      <c r="F113" s="1" t="s">
        <v>1977</v>
      </c>
      <c r="G113" s="1" t="s">
        <v>1978</v>
      </c>
      <c r="H113" s="1" t="s">
        <v>32</v>
      </c>
      <c r="I113" s="1"/>
      <c r="J113" s="1" t="s">
        <v>1979</v>
      </c>
      <c r="K113" s="1" t="s">
        <v>1980</v>
      </c>
      <c r="L113" s="1" t="s">
        <v>65</v>
      </c>
      <c r="M113" s="1"/>
      <c r="N113" s="3" t="s">
        <v>1981</v>
      </c>
    </row>
    <row r="114" spans="1:14" ht="16">
      <c r="A114" s="1">
        <v>2410</v>
      </c>
      <c r="B114" s="1" t="s">
        <v>1982</v>
      </c>
      <c r="C114" s="1" t="s">
        <v>1983</v>
      </c>
      <c r="D114" s="1">
        <v>1099</v>
      </c>
      <c r="E114" s="11">
        <v>1</v>
      </c>
      <c r="F114" s="1" t="s">
        <v>1984</v>
      </c>
      <c r="G114" s="1" t="s">
        <v>1985</v>
      </c>
      <c r="H114" s="1" t="s">
        <v>45</v>
      </c>
      <c r="I114" s="1"/>
      <c r="J114" s="1" t="s">
        <v>1986</v>
      </c>
      <c r="K114" s="1" t="s">
        <v>1987</v>
      </c>
      <c r="L114" s="1" t="s">
        <v>1305</v>
      </c>
      <c r="M114" s="1" t="s">
        <v>25</v>
      </c>
      <c r="N114" s="3" t="s">
        <v>1988</v>
      </c>
    </row>
    <row r="115" spans="1:14" ht="16">
      <c r="A115" s="1">
        <v>2413</v>
      </c>
      <c r="B115" s="1" t="s">
        <v>1989</v>
      </c>
      <c r="C115" s="1" t="s">
        <v>1990</v>
      </c>
      <c r="D115" s="1">
        <v>1086</v>
      </c>
      <c r="E115" s="11">
        <v>1</v>
      </c>
      <c r="F115" s="1" t="s">
        <v>1991</v>
      </c>
      <c r="G115" s="1" t="s">
        <v>1992</v>
      </c>
      <c r="H115" s="1" t="s">
        <v>77</v>
      </c>
      <c r="I115" s="1"/>
      <c r="J115" s="1" t="s">
        <v>1993</v>
      </c>
      <c r="K115" s="1" t="s">
        <v>1994</v>
      </c>
      <c r="L115" s="1" t="s">
        <v>48</v>
      </c>
      <c r="M115" s="1" t="s">
        <v>25</v>
      </c>
      <c r="N115" s="3" t="s">
        <v>1995</v>
      </c>
    </row>
    <row r="116" spans="1:14" ht="16">
      <c r="A116" s="1">
        <v>2414</v>
      </c>
      <c r="B116" s="1" t="s">
        <v>1996</v>
      </c>
      <c r="C116" s="1" t="s">
        <v>1314</v>
      </c>
      <c r="D116" s="1"/>
      <c r="E116" s="11">
        <v>1</v>
      </c>
      <c r="F116" s="1" t="s">
        <v>69</v>
      </c>
      <c r="G116" s="1" t="s">
        <v>69</v>
      </c>
      <c r="H116" s="1" t="s">
        <v>88</v>
      </c>
      <c r="I116" s="1"/>
      <c r="J116" s="1" t="s">
        <v>1997</v>
      </c>
      <c r="K116" s="1" t="s">
        <v>69</v>
      </c>
      <c r="L116" s="1" t="s">
        <v>88</v>
      </c>
      <c r="M116" s="1"/>
      <c r="N116" s="3" t="s">
        <v>1998</v>
      </c>
    </row>
    <row r="117" spans="1:14" ht="16">
      <c r="A117" s="1">
        <v>2419</v>
      </c>
      <c r="B117" s="1" t="s">
        <v>1999</v>
      </c>
      <c r="C117" s="1" t="s">
        <v>2000</v>
      </c>
      <c r="D117" s="1"/>
      <c r="E117" s="11">
        <v>1</v>
      </c>
      <c r="F117" s="1" t="s">
        <v>69</v>
      </c>
      <c r="G117" s="1" t="s">
        <v>69</v>
      </c>
      <c r="H117" s="1" t="s">
        <v>45</v>
      </c>
      <c r="I117" s="1"/>
      <c r="J117" s="1" t="s">
        <v>2001</v>
      </c>
      <c r="K117" s="1" t="s">
        <v>69</v>
      </c>
      <c r="L117" s="1" t="s">
        <v>88</v>
      </c>
      <c r="M117" s="1"/>
      <c r="N117" s="3" t="s">
        <v>2002</v>
      </c>
    </row>
    <row r="118" spans="1:14" ht="16">
      <c r="A118" s="1">
        <v>2420</v>
      </c>
      <c r="B118" s="1" t="s">
        <v>2003</v>
      </c>
      <c r="C118" s="1" t="s">
        <v>2004</v>
      </c>
      <c r="D118" s="1">
        <v>1072</v>
      </c>
      <c r="E118" s="11">
        <v>1</v>
      </c>
      <c r="F118" s="1" t="s">
        <v>2005</v>
      </c>
      <c r="G118" s="1" t="s">
        <v>2006</v>
      </c>
      <c r="H118" s="1" t="s">
        <v>77</v>
      </c>
      <c r="I118" s="1"/>
      <c r="J118" s="1" t="s">
        <v>2007</v>
      </c>
      <c r="K118" s="1" t="s">
        <v>2008</v>
      </c>
      <c r="L118" s="1" t="s">
        <v>65</v>
      </c>
      <c r="M118" s="1" t="s">
        <v>25</v>
      </c>
      <c r="N118" s="3" t="s">
        <v>2009</v>
      </c>
    </row>
    <row r="119" spans="1:14" ht="16">
      <c r="A119" s="1">
        <v>2430</v>
      </c>
      <c r="B119" s="1" t="s">
        <v>2010</v>
      </c>
      <c r="C119" s="1" t="s">
        <v>2011</v>
      </c>
      <c r="D119" s="1">
        <v>1084</v>
      </c>
      <c r="E119" s="11">
        <v>1</v>
      </c>
      <c r="F119" s="1" t="s">
        <v>300</v>
      </c>
      <c r="G119" s="1" t="s">
        <v>2012</v>
      </c>
      <c r="H119" s="1" t="s">
        <v>32</v>
      </c>
      <c r="I119" s="1"/>
      <c r="J119" s="1" t="s">
        <v>2013</v>
      </c>
      <c r="K119" s="1" t="s">
        <v>21</v>
      </c>
      <c r="L119" s="1" t="s">
        <v>88</v>
      </c>
      <c r="M119" s="1" t="s">
        <v>80</v>
      </c>
      <c r="N119" s="3" t="s">
        <v>2014</v>
      </c>
    </row>
    <row r="120" spans="1:14" ht="16">
      <c r="A120" s="1">
        <v>2455</v>
      </c>
      <c r="B120" s="1" t="s">
        <v>2015</v>
      </c>
      <c r="C120" s="1" t="s">
        <v>1314</v>
      </c>
      <c r="D120" s="1"/>
      <c r="E120" s="11">
        <v>1</v>
      </c>
      <c r="F120" s="1" t="s">
        <v>2016</v>
      </c>
      <c r="G120" s="1" t="s">
        <v>2017</v>
      </c>
      <c r="H120" s="1" t="s">
        <v>45</v>
      </c>
      <c r="I120" s="1"/>
      <c r="J120" s="1" t="s">
        <v>2018</v>
      </c>
      <c r="K120" s="1" t="s">
        <v>2019</v>
      </c>
      <c r="L120" s="1" t="s">
        <v>65</v>
      </c>
      <c r="M120" s="1" t="s">
        <v>25</v>
      </c>
      <c r="N120" s="3" t="s">
        <v>2020</v>
      </c>
    </row>
    <row r="121" spans="1:14" ht="16">
      <c r="A121" s="1">
        <v>2462</v>
      </c>
      <c r="B121" s="1" t="s">
        <v>2021</v>
      </c>
      <c r="C121" s="1" t="s">
        <v>1314</v>
      </c>
      <c r="D121" s="1"/>
      <c r="E121" s="11">
        <v>1</v>
      </c>
      <c r="F121" s="1" t="s">
        <v>2022</v>
      </c>
      <c r="G121" s="1" t="s">
        <v>2023</v>
      </c>
      <c r="H121" s="1" t="s">
        <v>45</v>
      </c>
      <c r="I121" s="1" t="s">
        <v>2024</v>
      </c>
      <c r="J121" s="1" t="s">
        <v>2025</v>
      </c>
      <c r="K121" s="1" t="s">
        <v>2026</v>
      </c>
      <c r="L121" s="1" t="s">
        <v>65</v>
      </c>
      <c r="M121" s="1" t="s">
        <v>25</v>
      </c>
      <c r="N121" s="3" t="s">
        <v>2027</v>
      </c>
    </row>
    <row r="122" spans="1:14" ht="16">
      <c r="A122" s="1">
        <v>2465</v>
      </c>
      <c r="B122" s="1" t="s">
        <v>2028</v>
      </c>
      <c r="C122" s="1" t="s">
        <v>2029</v>
      </c>
      <c r="D122" s="1">
        <v>1114</v>
      </c>
      <c r="E122" s="11">
        <v>1</v>
      </c>
      <c r="F122" s="1" t="s">
        <v>2030</v>
      </c>
      <c r="G122" s="1" t="s">
        <v>2031</v>
      </c>
      <c r="H122" s="1" t="s">
        <v>77</v>
      </c>
      <c r="I122" s="1"/>
      <c r="J122" s="1" t="s">
        <v>2032</v>
      </c>
      <c r="K122" s="1" t="s">
        <v>2033</v>
      </c>
      <c r="L122" s="1" t="s">
        <v>1305</v>
      </c>
      <c r="M122" s="1" t="s">
        <v>25</v>
      </c>
      <c r="N122" s="3" t="s">
        <v>2034</v>
      </c>
    </row>
    <row r="123" spans="1:14" ht="16">
      <c r="A123" s="1">
        <v>2498</v>
      </c>
      <c r="B123" s="1" t="s">
        <v>2035</v>
      </c>
      <c r="C123" s="1" t="s">
        <v>2036</v>
      </c>
      <c r="D123" s="1">
        <v>1056</v>
      </c>
      <c r="E123" s="11">
        <v>1</v>
      </c>
      <c r="F123" s="1" t="s">
        <v>2037</v>
      </c>
      <c r="G123" s="1" t="s">
        <v>2038</v>
      </c>
      <c r="H123" s="1" t="s">
        <v>77</v>
      </c>
      <c r="I123" s="1" t="s">
        <v>2039</v>
      </c>
      <c r="J123" s="1" t="s">
        <v>2040</v>
      </c>
      <c r="K123" s="1" t="s">
        <v>2041</v>
      </c>
      <c r="L123" s="1" t="s">
        <v>65</v>
      </c>
      <c r="M123" s="1" t="s">
        <v>25</v>
      </c>
      <c r="N123" s="3" t="s">
        <v>2042</v>
      </c>
    </row>
    <row r="124" spans="1:14" ht="16">
      <c r="A124" s="1">
        <v>2503</v>
      </c>
      <c r="B124" s="1" t="s">
        <v>2043</v>
      </c>
      <c r="C124" s="1" t="s">
        <v>2044</v>
      </c>
      <c r="D124" s="1">
        <v>1091</v>
      </c>
      <c r="E124" s="11">
        <v>1</v>
      </c>
      <c r="F124" s="1" t="s">
        <v>2045</v>
      </c>
      <c r="G124" s="1" t="s">
        <v>2046</v>
      </c>
      <c r="H124" s="1" t="s">
        <v>77</v>
      </c>
      <c r="I124" s="1" t="s">
        <v>2047</v>
      </c>
      <c r="J124" s="1" t="s">
        <v>2048</v>
      </c>
      <c r="K124" s="1" t="s">
        <v>21</v>
      </c>
      <c r="L124" s="1" t="s">
        <v>48</v>
      </c>
      <c r="M124" s="1" t="s">
        <v>25</v>
      </c>
      <c r="N124" s="3" t="s">
        <v>2049</v>
      </c>
    </row>
    <row r="125" spans="1:14" ht="16">
      <c r="A125" s="1">
        <v>2506</v>
      </c>
      <c r="B125" s="1" t="s">
        <v>2050</v>
      </c>
      <c r="C125" s="1" t="s">
        <v>2051</v>
      </c>
      <c r="D125" s="1">
        <v>1103</v>
      </c>
      <c r="E125" s="11">
        <v>1</v>
      </c>
      <c r="F125" s="1" t="s">
        <v>2052</v>
      </c>
      <c r="G125" s="1" t="s">
        <v>2053</v>
      </c>
      <c r="H125" s="1" t="s">
        <v>32</v>
      </c>
      <c r="I125" s="1" t="s">
        <v>2054</v>
      </c>
      <c r="J125" s="1" t="s">
        <v>2055</v>
      </c>
      <c r="K125" s="1" t="s">
        <v>2056</v>
      </c>
      <c r="L125" s="1" t="s">
        <v>65</v>
      </c>
      <c r="M125" s="1"/>
      <c r="N125" s="3" t="s">
        <v>2057</v>
      </c>
    </row>
    <row r="126" spans="1:14" ht="16">
      <c r="A126" s="1">
        <v>2528</v>
      </c>
      <c r="B126" s="1" t="s">
        <v>2058</v>
      </c>
      <c r="C126" s="1" t="s">
        <v>2059</v>
      </c>
      <c r="D126" s="1"/>
      <c r="E126" s="11">
        <v>1</v>
      </c>
      <c r="F126" s="1" t="s">
        <v>2060</v>
      </c>
      <c r="G126" s="1" t="s">
        <v>69</v>
      </c>
      <c r="H126" s="1" t="s">
        <v>77</v>
      </c>
      <c r="I126" s="1"/>
      <c r="J126" s="1" t="s">
        <v>2061</v>
      </c>
      <c r="K126" s="1" t="s">
        <v>2062</v>
      </c>
      <c r="L126" s="1" t="s">
        <v>65</v>
      </c>
      <c r="M126" s="1" t="s">
        <v>25</v>
      </c>
      <c r="N126" s="3" t="s">
        <v>2063</v>
      </c>
    </row>
    <row r="127" spans="1:14" ht="16">
      <c r="A127" s="1">
        <v>2529</v>
      </c>
      <c r="B127" s="1" t="s">
        <v>2064</v>
      </c>
      <c r="C127" s="1" t="s">
        <v>2065</v>
      </c>
      <c r="D127" s="1">
        <v>1071</v>
      </c>
      <c r="E127" s="11">
        <v>1</v>
      </c>
      <c r="F127" s="1" t="s">
        <v>2066</v>
      </c>
      <c r="G127" s="1" t="s">
        <v>2067</v>
      </c>
      <c r="H127" s="1" t="s">
        <v>32</v>
      </c>
      <c r="I127" s="1" t="s">
        <v>2068</v>
      </c>
      <c r="J127" s="1" t="s">
        <v>2069</v>
      </c>
      <c r="K127" s="1" t="s">
        <v>2070</v>
      </c>
      <c r="L127" s="1" t="s">
        <v>65</v>
      </c>
      <c r="M127" s="1" t="s">
        <v>25</v>
      </c>
      <c r="N127" s="3" t="s">
        <v>2063</v>
      </c>
    </row>
    <row r="128" spans="1:14" ht="16">
      <c r="A128" s="1">
        <v>2540</v>
      </c>
      <c r="B128" s="1" t="s">
        <v>2071</v>
      </c>
      <c r="C128" s="1" t="s">
        <v>2072</v>
      </c>
      <c r="D128" s="1">
        <v>1125</v>
      </c>
      <c r="E128" s="11">
        <v>1</v>
      </c>
      <c r="F128" s="1" t="s">
        <v>2073</v>
      </c>
      <c r="G128" s="1" t="s">
        <v>2074</v>
      </c>
      <c r="H128" s="1" t="s">
        <v>45</v>
      </c>
      <c r="I128" s="1"/>
      <c r="J128" s="1" t="s">
        <v>2075</v>
      </c>
      <c r="K128" s="1" t="s">
        <v>2076</v>
      </c>
      <c r="L128" s="1" t="s">
        <v>65</v>
      </c>
      <c r="M128" s="1" t="s">
        <v>1109</v>
      </c>
      <c r="N128" s="3" t="s">
        <v>2077</v>
      </c>
    </row>
    <row r="129" spans="1:14" ht="16">
      <c r="A129" s="1">
        <v>2605</v>
      </c>
      <c r="B129" s="1" t="s">
        <v>2078</v>
      </c>
      <c r="C129" s="1" t="s">
        <v>2079</v>
      </c>
      <c r="D129" s="1">
        <v>1063</v>
      </c>
      <c r="E129" s="11">
        <v>1</v>
      </c>
      <c r="F129" s="1" t="s">
        <v>2080</v>
      </c>
      <c r="G129" s="1" t="s">
        <v>2081</v>
      </c>
      <c r="H129" s="1" t="s">
        <v>77</v>
      </c>
      <c r="I129" s="1" t="s">
        <v>2082</v>
      </c>
      <c r="J129" s="1" t="s">
        <v>2083</v>
      </c>
      <c r="K129" s="1" t="s">
        <v>2084</v>
      </c>
      <c r="L129" s="1" t="s">
        <v>111</v>
      </c>
      <c r="M129" s="1" t="s">
        <v>25</v>
      </c>
      <c r="N129" s="3" t="s">
        <v>2085</v>
      </c>
    </row>
    <row r="130" spans="1:14" ht="16">
      <c r="A130" s="1">
        <v>2606</v>
      </c>
      <c r="B130" s="1" t="s">
        <v>2086</v>
      </c>
      <c r="C130" s="1" t="s">
        <v>1314</v>
      </c>
      <c r="D130" s="1"/>
      <c r="E130" s="11">
        <v>1</v>
      </c>
      <c r="F130" s="1" t="s">
        <v>69</v>
      </c>
      <c r="G130" s="1" t="s">
        <v>69</v>
      </c>
      <c r="H130" s="1" t="s">
        <v>32</v>
      </c>
      <c r="I130" s="1" t="s">
        <v>2087</v>
      </c>
      <c r="J130" s="1" t="s">
        <v>2088</v>
      </c>
      <c r="K130" s="1" t="s">
        <v>2089</v>
      </c>
      <c r="L130" s="1" t="s">
        <v>111</v>
      </c>
      <c r="M130" s="1"/>
      <c r="N130" s="3" t="s">
        <v>2085</v>
      </c>
    </row>
    <row r="131" spans="1:14" ht="16">
      <c r="A131" s="1">
        <v>2623</v>
      </c>
      <c r="B131" s="1" t="s">
        <v>2090</v>
      </c>
      <c r="C131" s="1" t="s">
        <v>2091</v>
      </c>
      <c r="D131" s="1">
        <v>1066</v>
      </c>
      <c r="E131" s="11">
        <v>1</v>
      </c>
      <c r="F131" s="1" t="s">
        <v>2092</v>
      </c>
      <c r="G131" s="1" t="s">
        <v>2093</v>
      </c>
      <c r="H131" s="1" t="s">
        <v>77</v>
      </c>
      <c r="I131" s="1"/>
      <c r="J131" s="1" t="s">
        <v>2094</v>
      </c>
      <c r="K131" s="1" t="s">
        <v>2095</v>
      </c>
      <c r="L131" s="1" t="s">
        <v>65</v>
      </c>
      <c r="M131" s="1" t="s">
        <v>25</v>
      </c>
      <c r="N131" s="3" t="s">
        <v>2096</v>
      </c>
    </row>
    <row r="132" spans="1:14" ht="16">
      <c r="A132" s="1">
        <v>2624</v>
      </c>
      <c r="B132" s="1" t="s">
        <v>2090</v>
      </c>
      <c r="C132" s="1" t="s">
        <v>2097</v>
      </c>
      <c r="D132" s="1">
        <v>1089</v>
      </c>
      <c r="E132" s="11">
        <v>1</v>
      </c>
      <c r="F132" s="1" t="s">
        <v>1405</v>
      </c>
      <c r="G132" s="1" t="s">
        <v>2098</v>
      </c>
      <c r="H132" s="1" t="s">
        <v>32</v>
      </c>
      <c r="I132" s="1"/>
      <c r="J132" s="1" t="s">
        <v>2099</v>
      </c>
      <c r="K132" s="1" t="s">
        <v>21</v>
      </c>
      <c r="L132" s="1" t="s">
        <v>48</v>
      </c>
      <c r="M132" s="1" t="s">
        <v>25</v>
      </c>
      <c r="N132" s="3" t="s">
        <v>2096</v>
      </c>
    </row>
    <row r="133" spans="1:14" ht="16">
      <c r="A133" s="1">
        <v>2646</v>
      </c>
      <c r="B133" s="1" t="s">
        <v>2100</v>
      </c>
      <c r="C133" s="1" t="s">
        <v>1705</v>
      </c>
      <c r="D133" s="1">
        <v>1109</v>
      </c>
      <c r="E133" s="11">
        <v>1</v>
      </c>
      <c r="F133" s="1" t="s">
        <v>2101</v>
      </c>
      <c r="G133" s="1" t="s">
        <v>2102</v>
      </c>
      <c r="H133" s="1" t="s">
        <v>32</v>
      </c>
      <c r="I133" s="1"/>
      <c r="J133" s="1" t="s">
        <v>1278</v>
      </c>
      <c r="K133" s="1" t="s">
        <v>21</v>
      </c>
      <c r="L133" s="1" t="s">
        <v>88</v>
      </c>
      <c r="M133" s="1"/>
      <c r="N133" s="3" t="s">
        <v>2103</v>
      </c>
    </row>
    <row r="134" spans="1:14" ht="16">
      <c r="A134" s="1">
        <v>2683</v>
      </c>
      <c r="B134" s="1" t="s">
        <v>2104</v>
      </c>
      <c r="C134" s="1" t="s">
        <v>2105</v>
      </c>
      <c r="D134" s="1">
        <v>1123</v>
      </c>
      <c r="E134" s="11">
        <v>1</v>
      </c>
      <c r="F134" s="1" t="s">
        <v>21</v>
      </c>
      <c r="G134" s="1" t="s">
        <v>21</v>
      </c>
      <c r="H134" s="1" t="s">
        <v>77</v>
      </c>
      <c r="I134" s="1"/>
      <c r="J134" s="1" t="s">
        <v>2106</v>
      </c>
      <c r="K134" s="1" t="s">
        <v>21</v>
      </c>
      <c r="L134" s="1" t="s">
        <v>88</v>
      </c>
      <c r="M134" s="1"/>
      <c r="N134" s="3" t="s">
        <v>2107</v>
      </c>
    </row>
    <row r="135" spans="1:14" ht="16">
      <c r="A135" s="1">
        <v>2694</v>
      </c>
      <c r="B135" s="1" t="s">
        <v>2108</v>
      </c>
      <c r="C135" s="1" t="s">
        <v>2109</v>
      </c>
      <c r="D135" s="1">
        <v>960</v>
      </c>
      <c r="E135" s="11">
        <v>1</v>
      </c>
      <c r="F135" s="1" t="s">
        <v>2110</v>
      </c>
      <c r="G135" s="1" t="s">
        <v>2111</v>
      </c>
      <c r="H135" s="1" t="s">
        <v>45</v>
      </c>
      <c r="I135" s="1"/>
      <c r="J135" s="1" t="s">
        <v>2112</v>
      </c>
      <c r="K135" s="1" t="s">
        <v>21</v>
      </c>
      <c r="L135" s="1" t="s">
        <v>88</v>
      </c>
      <c r="M135" s="1"/>
      <c r="N135" s="3" t="s">
        <v>2113</v>
      </c>
    </row>
    <row r="136" spans="1:14" ht="16">
      <c r="A136" s="1">
        <v>2712</v>
      </c>
      <c r="B136" s="1" t="s">
        <v>2114</v>
      </c>
      <c r="C136" s="1" t="s">
        <v>2115</v>
      </c>
      <c r="D136" s="1">
        <v>1116</v>
      </c>
      <c r="E136" s="11">
        <v>1</v>
      </c>
      <c r="F136" s="1" t="s">
        <v>2116</v>
      </c>
      <c r="G136" s="1" t="s">
        <v>2117</v>
      </c>
      <c r="H136" s="1" t="s">
        <v>77</v>
      </c>
      <c r="I136" s="1"/>
      <c r="J136" s="1" t="s">
        <v>2118</v>
      </c>
      <c r="K136" s="1" t="s">
        <v>2119</v>
      </c>
      <c r="L136" s="1" t="s">
        <v>65</v>
      </c>
      <c r="M136" s="1" t="s">
        <v>25</v>
      </c>
      <c r="N136" s="3" t="s">
        <v>2120</v>
      </c>
    </row>
    <row r="137" spans="1:14" ht="16">
      <c r="A137" s="1">
        <v>2713</v>
      </c>
      <c r="B137" s="1" t="s">
        <v>2121</v>
      </c>
      <c r="C137" s="1" t="s">
        <v>2122</v>
      </c>
      <c r="D137" s="1">
        <v>1095</v>
      </c>
      <c r="E137" s="11">
        <v>1</v>
      </c>
      <c r="F137" s="1" t="s">
        <v>2123</v>
      </c>
      <c r="G137" s="1" t="s">
        <v>2124</v>
      </c>
      <c r="H137" s="1" t="s">
        <v>32</v>
      </c>
      <c r="I137" s="1" t="s">
        <v>2125</v>
      </c>
      <c r="J137" s="1" t="s">
        <v>2126</v>
      </c>
      <c r="K137" s="1" t="s">
        <v>2127</v>
      </c>
      <c r="L137" s="1" t="s">
        <v>65</v>
      </c>
      <c r="M137" s="1" t="s">
        <v>25</v>
      </c>
      <c r="N137" s="3" t="s">
        <v>2128</v>
      </c>
    </row>
    <row r="138" spans="1:14" ht="16">
      <c r="A138" s="1">
        <v>2715</v>
      </c>
      <c r="B138" s="1" t="s">
        <v>2129</v>
      </c>
      <c r="C138" s="1" t="s">
        <v>2130</v>
      </c>
      <c r="D138" s="1">
        <v>1071</v>
      </c>
      <c r="E138" s="11">
        <v>1</v>
      </c>
      <c r="F138" s="1" t="s">
        <v>2131</v>
      </c>
      <c r="G138" s="1" t="s">
        <v>21</v>
      </c>
      <c r="H138" s="1" t="s">
        <v>77</v>
      </c>
      <c r="I138" s="1"/>
      <c r="J138" s="1" t="s">
        <v>2132</v>
      </c>
      <c r="K138" s="1" t="s">
        <v>2133</v>
      </c>
      <c r="L138" s="1" t="s">
        <v>1305</v>
      </c>
      <c r="M138" s="1" t="s">
        <v>25</v>
      </c>
      <c r="N138" s="3" t="s">
        <v>2134</v>
      </c>
    </row>
    <row r="139" spans="1:14" ht="16">
      <c r="A139" s="1">
        <v>2720</v>
      </c>
      <c r="B139" s="1" t="s">
        <v>2135</v>
      </c>
      <c r="C139" s="1" t="s">
        <v>2136</v>
      </c>
      <c r="D139" s="1">
        <v>1051</v>
      </c>
      <c r="E139" s="11">
        <v>1</v>
      </c>
      <c r="F139" s="1" t="s">
        <v>2137</v>
      </c>
      <c r="G139" s="1" t="s">
        <v>2138</v>
      </c>
      <c r="H139" s="1" t="s">
        <v>45</v>
      </c>
      <c r="I139" s="1"/>
      <c r="J139" s="1" t="s">
        <v>2139</v>
      </c>
      <c r="K139" s="1" t="s">
        <v>2140</v>
      </c>
      <c r="L139" s="1" t="s">
        <v>65</v>
      </c>
      <c r="M139" s="1" t="s">
        <v>25</v>
      </c>
      <c r="N139" s="3" t="s">
        <v>2141</v>
      </c>
    </row>
    <row r="140" spans="1:14" ht="16">
      <c r="A140" s="1">
        <v>2721</v>
      </c>
      <c r="B140" s="1" t="s">
        <v>2142</v>
      </c>
      <c r="C140" s="1" t="s">
        <v>2143</v>
      </c>
      <c r="D140" s="1">
        <v>1105</v>
      </c>
      <c r="E140" s="11">
        <v>1</v>
      </c>
      <c r="F140" s="1" t="s">
        <v>2144</v>
      </c>
      <c r="G140" s="1" t="s">
        <v>2145</v>
      </c>
      <c r="H140" s="1" t="s">
        <v>45</v>
      </c>
      <c r="I140" s="1"/>
      <c r="J140" s="1" t="s">
        <v>2146</v>
      </c>
      <c r="K140" s="1" t="s">
        <v>2147</v>
      </c>
      <c r="L140" s="1" t="s">
        <v>65</v>
      </c>
      <c r="M140" s="1" t="s">
        <v>25</v>
      </c>
      <c r="N140" s="3" t="s">
        <v>2148</v>
      </c>
    </row>
    <row r="141" spans="1:14" ht="16">
      <c r="A141" s="1">
        <v>2730</v>
      </c>
      <c r="B141" s="1" t="s">
        <v>2149</v>
      </c>
      <c r="C141" s="1" t="s">
        <v>2150</v>
      </c>
      <c r="D141" s="1">
        <v>1064</v>
      </c>
      <c r="E141" s="11">
        <v>1</v>
      </c>
      <c r="F141" s="1" t="s">
        <v>2151</v>
      </c>
      <c r="G141" s="1" t="s">
        <v>2152</v>
      </c>
      <c r="H141" s="1" t="s">
        <v>77</v>
      </c>
      <c r="I141" s="1"/>
      <c r="J141" s="1" t="s">
        <v>2153</v>
      </c>
      <c r="K141" s="1" t="s">
        <v>2154</v>
      </c>
      <c r="L141" s="1" t="s">
        <v>65</v>
      </c>
      <c r="M141" s="1" t="s">
        <v>25</v>
      </c>
      <c r="N141" s="3" t="s">
        <v>2155</v>
      </c>
    </row>
    <row r="142" spans="1:14" ht="16">
      <c r="A142" s="1">
        <v>2736</v>
      </c>
      <c r="B142" s="1" t="s">
        <v>2156</v>
      </c>
      <c r="C142" s="1" t="s">
        <v>2157</v>
      </c>
      <c r="D142" s="1" t="s">
        <v>2158</v>
      </c>
      <c r="E142" s="11">
        <v>1</v>
      </c>
      <c r="F142" s="1" t="s">
        <v>2159</v>
      </c>
      <c r="G142" s="1" t="s">
        <v>2160</v>
      </c>
      <c r="H142" s="1" t="s">
        <v>45</v>
      </c>
      <c r="I142" s="1"/>
      <c r="J142" s="1" t="s">
        <v>2161</v>
      </c>
      <c r="K142" s="1" t="s">
        <v>2162</v>
      </c>
      <c r="L142" s="1" t="s">
        <v>1305</v>
      </c>
      <c r="M142" s="1" t="s">
        <v>25</v>
      </c>
      <c r="N142" s="3" t="s">
        <v>2163</v>
      </c>
    </row>
    <row r="143" spans="1:14" ht="16">
      <c r="A143" s="1">
        <v>2742</v>
      </c>
      <c r="B143" s="1" t="s">
        <v>2164</v>
      </c>
      <c r="C143" s="1" t="s">
        <v>2165</v>
      </c>
      <c r="D143" s="1">
        <v>1126</v>
      </c>
      <c r="E143" s="11">
        <v>1</v>
      </c>
      <c r="F143" s="1" t="s">
        <v>2166</v>
      </c>
      <c r="G143" s="1" t="s">
        <v>2167</v>
      </c>
      <c r="H143" s="1" t="s">
        <v>77</v>
      </c>
      <c r="I143" s="1" t="s">
        <v>2168</v>
      </c>
      <c r="J143" s="1" t="s">
        <v>2169</v>
      </c>
      <c r="K143" s="1" t="s">
        <v>2170</v>
      </c>
      <c r="L143" s="1" t="s">
        <v>65</v>
      </c>
      <c r="M143" s="1" t="s">
        <v>2171</v>
      </c>
      <c r="N143" s="3" t="s">
        <v>2172</v>
      </c>
    </row>
    <row r="144" spans="1:14" ht="16">
      <c r="A144" s="1">
        <v>2802</v>
      </c>
      <c r="B144" s="1" t="s">
        <v>2173</v>
      </c>
      <c r="C144" s="1" t="s">
        <v>2174</v>
      </c>
      <c r="D144" s="1">
        <v>1113</v>
      </c>
      <c r="E144" s="11">
        <v>1</v>
      </c>
      <c r="F144" s="1" t="s">
        <v>2175</v>
      </c>
      <c r="G144" s="1" t="s">
        <v>2176</v>
      </c>
      <c r="H144" s="1" t="s">
        <v>88</v>
      </c>
      <c r="I144" s="1"/>
      <c r="J144" s="1" t="s">
        <v>2177</v>
      </c>
      <c r="K144" s="1" t="s">
        <v>21</v>
      </c>
      <c r="L144" s="1" t="s">
        <v>88</v>
      </c>
      <c r="M144" s="1" t="s">
        <v>80</v>
      </c>
      <c r="N144" s="3" t="s">
        <v>2178</v>
      </c>
    </row>
    <row r="145" spans="1:14" ht="16">
      <c r="A145" s="1">
        <v>2855</v>
      </c>
      <c r="B145" s="1" t="s">
        <v>2179</v>
      </c>
      <c r="C145" s="1" t="s">
        <v>2180</v>
      </c>
      <c r="D145" s="1">
        <v>1081</v>
      </c>
      <c r="E145" s="11">
        <v>1</v>
      </c>
      <c r="F145" s="1" t="s">
        <v>2181</v>
      </c>
      <c r="G145" s="1" t="s">
        <v>21</v>
      </c>
      <c r="H145" s="1" t="s">
        <v>88</v>
      </c>
      <c r="I145" s="1"/>
      <c r="J145" s="1" t="s">
        <v>2182</v>
      </c>
      <c r="K145" s="1" t="s">
        <v>21</v>
      </c>
      <c r="L145" s="1" t="s">
        <v>88</v>
      </c>
      <c r="M145" s="1" t="s">
        <v>2183</v>
      </c>
      <c r="N145" s="3" t="s">
        <v>2184</v>
      </c>
    </row>
    <row r="146" spans="1:14" ht="16">
      <c r="A146" s="1">
        <v>2955</v>
      </c>
      <c r="B146" s="1" t="s">
        <v>2185</v>
      </c>
      <c r="C146" s="1" t="s">
        <v>2186</v>
      </c>
      <c r="D146" s="1" t="s">
        <v>2187</v>
      </c>
      <c r="E146" s="11">
        <v>1</v>
      </c>
      <c r="F146" s="1" t="s">
        <v>2188</v>
      </c>
      <c r="G146" s="1" t="s">
        <v>2189</v>
      </c>
      <c r="H146" s="1" t="s">
        <v>45</v>
      </c>
      <c r="I146" s="1"/>
      <c r="J146" s="1" t="s">
        <v>2190</v>
      </c>
      <c r="K146" s="1" t="s">
        <v>2191</v>
      </c>
      <c r="L146" s="1" t="s">
        <v>65</v>
      </c>
      <c r="M146" s="1" t="s">
        <v>2192</v>
      </c>
      <c r="N146" s="3" t="s">
        <v>2193</v>
      </c>
    </row>
    <row r="147" spans="1:14" ht="16">
      <c r="A147" s="1">
        <v>3239</v>
      </c>
      <c r="B147" s="1" t="s">
        <v>2194</v>
      </c>
      <c r="C147" s="1" t="s">
        <v>1314</v>
      </c>
      <c r="D147" s="1"/>
      <c r="E147" s="11">
        <v>1</v>
      </c>
      <c r="F147" s="1" t="s">
        <v>2195</v>
      </c>
      <c r="G147" s="1" t="s">
        <v>2196</v>
      </c>
      <c r="H147" s="1" t="s">
        <v>45</v>
      </c>
      <c r="I147" s="1"/>
      <c r="J147" s="1" t="s">
        <v>2197</v>
      </c>
      <c r="K147" s="1" t="s">
        <v>2119</v>
      </c>
      <c r="L147" s="1" t="s">
        <v>65</v>
      </c>
      <c r="M147" s="1" t="s">
        <v>25</v>
      </c>
      <c r="N147" s="3" t="s">
        <v>2198</v>
      </c>
    </row>
    <row r="148" spans="1:14" ht="16">
      <c r="A148" s="1">
        <v>5725</v>
      </c>
      <c r="B148" s="1" t="s">
        <v>2199</v>
      </c>
      <c r="C148" s="1" t="s">
        <v>2200</v>
      </c>
      <c r="D148" s="1">
        <v>1101</v>
      </c>
      <c r="E148" s="11">
        <v>1</v>
      </c>
      <c r="F148" s="1" t="s">
        <v>2201</v>
      </c>
      <c r="G148" s="1" t="s">
        <v>2202</v>
      </c>
      <c r="H148" s="1" t="s">
        <v>45</v>
      </c>
      <c r="I148" s="1" t="s">
        <v>1610</v>
      </c>
      <c r="J148" s="1" t="s">
        <v>2203</v>
      </c>
      <c r="K148" s="1" t="s">
        <v>2204</v>
      </c>
      <c r="L148" s="1" t="s">
        <v>65</v>
      </c>
      <c r="M148" s="1" t="s">
        <v>25</v>
      </c>
      <c r="N148" s="3" t="s">
        <v>2205</v>
      </c>
    </row>
    <row r="149" spans="1:14" ht="16">
      <c r="A149" s="1">
        <v>5726</v>
      </c>
      <c r="B149" s="1" t="s">
        <v>2206</v>
      </c>
      <c r="C149" s="1" t="s">
        <v>2207</v>
      </c>
      <c r="D149" s="1">
        <v>1115</v>
      </c>
      <c r="E149" s="11">
        <v>1</v>
      </c>
      <c r="F149" s="1" t="s">
        <v>2208</v>
      </c>
      <c r="G149" s="1" t="s">
        <v>2209</v>
      </c>
      <c r="H149" s="1" t="s">
        <v>45</v>
      </c>
      <c r="I149" s="1" t="s">
        <v>1610</v>
      </c>
      <c r="J149" s="1" t="s">
        <v>2210</v>
      </c>
      <c r="K149" s="1" t="s">
        <v>2211</v>
      </c>
      <c r="L149" s="1" t="s">
        <v>65</v>
      </c>
      <c r="M149" s="1" t="s">
        <v>25</v>
      </c>
      <c r="N149" s="3" t="s">
        <v>2205</v>
      </c>
    </row>
    <row r="150" spans="1:14" ht="16">
      <c r="A150" s="1">
        <v>5728</v>
      </c>
      <c r="B150" s="1" t="s">
        <v>2212</v>
      </c>
      <c r="C150" s="1" t="s">
        <v>2213</v>
      </c>
      <c r="D150" s="1">
        <v>1123</v>
      </c>
      <c r="E150" s="11">
        <v>1</v>
      </c>
      <c r="F150" s="1" t="s">
        <v>2214</v>
      </c>
      <c r="G150" s="1" t="s">
        <v>2215</v>
      </c>
      <c r="H150" s="1" t="s">
        <v>45</v>
      </c>
      <c r="I150" s="1" t="s">
        <v>1610</v>
      </c>
      <c r="J150" s="1" t="s">
        <v>2216</v>
      </c>
      <c r="K150" s="1" t="s">
        <v>2217</v>
      </c>
      <c r="L150" s="1" t="s">
        <v>65</v>
      </c>
      <c r="M150" s="1" t="s">
        <v>25</v>
      </c>
      <c r="N150" s="3" t="s">
        <v>2205</v>
      </c>
    </row>
    <row r="151" spans="1:14" ht="16">
      <c r="A151" s="1">
        <v>5729</v>
      </c>
      <c r="B151" s="1" t="s">
        <v>2218</v>
      </c>
      <c r="C151" s="1" t="s">
        <v>2219</v>
      </c>
      <c r="D151" s="1">
        <v>1110</v>
      </c>
      <c r="E151" s="11">
        <v>1</v>
      </c>
      <c r="F151" s="1" t="s">
        <v>2220</v>
      </c>
      <c r="G151" s="1" t="s">
        <v>2221</v>
      </c>
      <c r="H151" s="1" t="s">
        <v>45</v>
      </c>
      <c r="I151" s="1" t="s">
        <v>1610</v>
      </c>
      <c r="J151" s="1" t="s">
        <v>2222</v>
      </c>
      <c r="K151" s="1" t="s">
        <v>2223</v>
      </c>
      <c r="L151" s="1" t="s">
        <v>65</v>
      </c>
      <c r="M151" s="1" t="s">
        <v>25</v>
      </c>
      <c r="N151" s="3" t="s">
        <v>2205</v>
      </c>
    </row>
    <row r="152" spans="1:14" ht="16">
      <c r="A152" s="1">
        <v>5730</v>
      </c>
      <c r="B152" s="1" t="s">
        <v>2224</v>
      </c>
      <c r="C152" s="1" t="s">
        <v>2225</v>
      </c>
      <c r="D152" s="1">
        <v>1123</v>
      </c>
      <c r="E152" s="11">
        <v>1</v>
      </c>
      <c r="F152" s="1" t="s">
        <v>2226</v>
      </c>
      <c r="G152" s="1" t="s">
        <v>2227</v>
      </c>
      <c r="H152" s="1" t="s">
        <v>45</v>
      </c>
      <c r="I152" s="1" t="s">
        <v>1610</v>
      </c>
      <c r="J152" s="1" t="s">
        <v>2228</v>
      </c>
      <c r="K152" s="1" t="s">
        <v>2229</v>
      </c>
      <c r="L152" s="1" t="s">
        <v>65</v>
      </c>
      <c r="M152" s="1" t="s">
        <v>25</v>
      </c>
      <c r="N152" s="3" t="s">
        <v>2205</v>
      </c>
    </row>
    <row r="153" spans="1:14" ht="16">
      <c r="A153" s="1">
        <v>5731</v>
      </c>
      <c r="B153" s="1" t="s">
        <v>2230</v>
      </c>
      <c r="C153" s="1" t="s">
        <v>2231</v>
      </c>
      <c r="D153" s="1">
        <v>1124</v>
      </c>
      <c r="E153" s="11">
        <v>1</v>
      </c>
      <c r="F153" s="1" t="s">
        <v>2232</v>
      </c>
      <c r="G153" s="1" t="s">
        <v>2233</v>
      </c>
      <c r="H153" s="1" t="s">
        <v>45</v>
      </c>
      <c r="I153" s="1" t="s">
        <v>1610</v>
      </c>
      <c r="J153" s="1" t="s">
        <v>2234</v>
      </c>
      <c r="K153" s="1" t="s">
        <v>2235</v>
      </c>
      <c r="L153" s="1" t="s">
        <v>65</v>
      </c>
      <c r="M153" s="1" t="s">
        <v>25</v>
      </c>
      <c r="N153" s="3" t="s">
        <v>2205</v>
      </c>
    </row>
    <row r="154" spans="1:14" ht="16">
      <c r="A154" s="1">
        <v>5734</v>
      </c>
      <c r="B154" s="1" t="s">
        <v>2236</v>
      </c>
      <c r="C154" s="1" t="s">
        <v>2237</v>
      </c>
      <c r="D154" s="1">
        <v>1124</v>
      </c>
      <c r="E154" s="11">
        <v>1</v>
      </c>
      <c r="F154" s="1" t="s">
        <v>2238</v>
      </c>
      <c r="G154" s="1" t="s">
        <v>2239</v>
      </c>
      <c r="H154" s="1" t="s">
        <v>77</v>
      </c>
      <c r="I154" s="1" t="s">
        <v>1610</v>
      </c>
      <c r="J154" s="1" t="s">
        <v>2240</v>
      </c>
      <c r="K154" s="1" t="s">
        <v>2140</v>
      </c>
      <c r="L154" s="1" t="s">
        <v>65</v>
      </c>
      <c r="M154" s="1" t="s">
        <v>25</v>
      </c>
      <c r="N154" s="3" t="s">
        <v>2205</v>
      </c>
    </row>
    <row r="155" spans="1:14" ht="16">
      <c r="A155" s="1">
        <v>6072</v>
      </c>
      <c r="B155" s="1" t="s">
        <v>2241</v>
      </c>
      <c r="C155" s="1" t="s">
        <v>2242</v>
      </c>
      <c r="D155" s="1">
        <v>1074</v>
      </c>
      <c r="E155" s="11">
        <v>1</v>
      </c>
      <c r="F155" s="1" t="s">
        <v>2243</v>
      </c>
      <c r="G155" s="1" t="s">
        <v>2244</v>
      </c>
      <c r="H155" s="1" t="s">
        <v>77</v>
      </c>
      <c r="I155" s="1" t="s">
        <v>2245</v>
      </c>
      <c r="J155" s="1" t="s">
        <v>2246</v>
      </c>
      <c r="K155" s="1" t="s">
        <v>2247</v>
      </c>
      <c r="L155" s="1" t="s">
        <v>65</v>
      </c>
      <c r="M155" s="1" t="s">
        <v>25</v>
      </c>
      <c r="N155" s="3" t="s">
        <v>2248</v>
      </c>
    </row>
    <row r="156" spans="1:14" ht="16">
      <c r="A156" s="1">
        <v>6073</v>
      </c>
      <c r="B156" s="1" t="s">
        <v>2249</v>
      </c>
      <c r="C156" s="1" t="s">
        <v>2250</v>
      </c>
      <c r="D156" s="1">
        <v>1074</v>
      </c>
      <c r="E156" s="11">
        <v>1</v>
      </c>
      <c r="F156" s="1" t="s">
        <v>2251</v>
      </c>
      <c r="G156" s="1" t="s">
        <v>2252</v>
      </c>
      <c r="H156" s="1" t="s">
        <v>45</v>
      </c>
      <c r="I156" s="1" t="s">
        <v>2253</v>
      </c>
      <c r="J156" s="1" t="s">
        <v>2254</v>
      </c>
      <c r="K156" s="1" t="s">
        <v>2255</v>
      </c>
      <c r="L156" s="1" t="s">
        <v>65</v>
      </c>
      <c r="M156" s="1" t="s">
        <v>25</v>
      </c>
      <c r="N156" s="3" t="s">
        <v>2248</v>
      </c>
    </row>
    <row r="157" spans="1:14" ht="16">
      <c r="A157" s="1">
        <v>6074</v>
      </c>
      <c r="B157" s="1" t="s">
        <v>2256</v>
      </c>
      <c r="C157" s="1" t="s">
        <v>2257</v>
      </c>
      <c r="D157" s="1" t="s">
        <v>2258</v>
      </c>
      <c r="E157" s="11">
        <v>1</v>
      </c>
      <c r="F157" s="1" t="s">
        <v>2259</v>
      </c>
      <c r="G157" s="1" t="s">
        <v>2260</v>
      </c>
      <c r="H157" s="1" t="s">
        <v>45</v>
      </c>
      <c r="I157" s="1" t="s">
        <v>2261</v>
      </c>
      <c r="J157" s="1" t="s">
        <v>2262</v>
      </c>
      <c r="K157" s="1" t="s">
        <v>2263</v>
      </c>
      <c r="L157" s="1" t="s">
        <v>65</v>
      </c>
      <c r="M157" s="1" t="s">
        <v>25</v>
      </c>
      <c r="N157" s="3" t="s">
        <v>2248</v>
      </c>
    </row>
    <row r="158" spans="1:14" ht="16">
      <c r="A158" s="1">
        <v>6075</v>
      </c>
      <c r="B158" s="1" t="s">
        <v>2264</v>
      </c>
      <c r="C158" s="1" t="s">
        <v>2265</v>
      </c>
      <c r="D158" s="1" t="s">
        <v>2266</v>
      </c>
      <c r="E158" s="11">
        <v>1</v>
      </c>
      <c r="F158" s="1" t="s">
        <v>2267</v>
      </c>
      <c r="G158" s="1" t="s">
        <v>2268</v>
      </c>
      <c r="H158" s="1" t="s">
        <v>45</v>
      </c>
      <c r="I158" s="1" t="s">
        <v>2245</v>
      </c>
      <c r="J158" s="1" t="s">
        <v>2269</v>
      </c>
      <c r="K158" s="1" t="s">
        <v>2270</v>
      </c>
      <c r="L158" s="1" t="s">
        <v>65</v>
      </c>
      <c r="M158" s="1" t="s">
        <v>25</v>
      </c>
      <c r="N158" s="3" t="s">
        <v>2248</v>
      </c>
    </row>
    <row r="159" spans="1:14" ht="16">
      <c r="A159" s="1">
        <v>6076</v>
      </c>
      <c r="B159" s="1" t="s">
        <v>2271</v>
      </c>
      <c r="C159" s="1" t="s">
        <v>2272</v>
      </c>
      <c r="D159" s="1" t="s">
        <v>2273</v>
      </c>
      <c r="E159" s="11">
        <v>1</v>
      </c>
      <c r="F159" s="1" t="s">
        <v>2274</v>
      </c>
      <c r="G159" s="1" t="s">
        <v>2275</v>
      </c>
      <c r="H159" s="1" t="s">
        <v>32</v>
      </c>
      <c r="I159" s="1" t="s">
        <v>2245</v>
      </c>
      <c r="J159" s="1" t="s">
        <v>2276</v>
      </c>
      <c r="K159" s="1" t="s">
        <v>21</v>
      </c>
      <c r="L159" s="1" t="s">
        <v>65</v>
      </c>
      <c r="M159" s="1" t="s">
        <v>25</v>
      </c>
      <c r="N159" s="3" t="s">
        <v>2248</v>
      </c>
    </row>
    <row r="160" spans="1:14" ht="16">
      <c r="A160" s="1">
        <v>6078</v>
      </c>
      <c r="B160" s="1" t="s">
        <v>2277</v>
      </c>
      <c r="C160" s="1" t="s">
        <v>2278</v>
      </c>
      <c r="D160" s="1">
        <v>1074</v>
      </c>
      <c r="E160" s="11">
        <v>1</v>
      </c>
      <c r="F160" s="1" t="s">
        <v>2279</v>
      </c>
      <c r="G160" s="1" t="s">
        <v>2280</v>
      </c>
      <c r="H160" s="1" t="s">
        <v>77</v>
      </c>
      <c r="I160" s="1" t="s">
        <v>2245</v>
      </c>
      <c r="J160" s="1" t="s">
        <v>2281</v>
      </c>
      <c r="K160" s="1" t="s">
        <v>2282</v>
      </c>
      <c r="L160" s="1" t="s">
        <v>1305</v>
      </c>
      <c r="M160" s="1" t="s">
        <v>25</v>
      </c>
      <c r="N160" s="3" t="s">
        <v>2248</v>
      </c>
    </row>
    <row r="161" spans="1:14" ht="16">
      <c r="A161" s="1">
        <v>6080</v>
      </c>
      <c r="B161" s="1" t="s">
        <v>2283</v>
      </c>
      <c r="C161" s="1" t="s">
        <v>2284</v>
      </c>
      <c r="D161" s="1">
        <v>1074</v>
      </c>
      <c r="E161" s="11">
        <v>1</v>
      </c>
      <c r="F161" s="1" t="s">
        <v>2285</v>
      </c>
      <c r="G161" s="1" t="s">
        <v>2286</v>
      </c>
      <c r="H161" s="1" t="s">
        <v>77</v>
      </c>
      <c r="I161" s="1" t="s">
        <v>2287</v>
      </c>
      <c r="J161" s="1" t="s">
        <v>2288</v>
      </c>
      <c r="K161" s="1" t="s">
        <v>21</v>
      </c>
      <c r="L161" s="1" t="s">
        <v>65</v>
      </c>
      <c r="M161" s="1"/>
      <c r="N161" s="3" t="s">
        <v>2248</v>
      </c>
    </row>
    <row r="162" spans="1:14" ht="16">
      <c r="A162" s="1">
        <v>6081</v>
      </c>
      <c r="B162" s="1" t="s">
        <v>2289</v>
      </c>
      <c r="C162" s="1" t="s">
        <v>2290</v>
      </c>
      <c r="D162" s="1">
        <v>1074</v>
      </c>
      <c r="E162" s="11">
        <v>1</v>
      </c>
      <c r="F162" s="1" t="s">
        <v>2291</v>
      </c>
      <c r="G162" s="1" t="s">
        <v>2292</v>
      </c>
      <c r="H162" s="1" t="s">
        <v>77</v>
      </c>
      <c r="I162" s="1" t="s">
        <v>2287</v>
      </c>
      <c r="J162" s="1" t="s">
        <v>2293</v>
      </c>
      <c r="K162" s="1" t="s">
        <v>21</v>
      </c>
      <c r="L162" s="1" t="s">
        <v>65</v>
      </c>
      <c r="M162" s="1"/>
      <c r="N162" s="3" t="s">
        <v>2248</v>
      </c>
    </row>
    <row r="163" spans="1:14" ht="16">
      <c r="A163" s="1">
        <v>6084</v>
      </c>
      <c r="B163" s="1" t="s">
        <v>2294</v>
      </c>
      <c r="C163" s="1" t="s">
        <v>2295</v>
      </c>
      <c r="D163" s="1">
        <v>1083</v>
      </c>
      <c r="E163" s="11">
        <v>1</v>
      </c>
      <c r="F163" s="1" t="s">
        <v>2296</v>
      </c>
      <c r="G163" s="1" t="s">
        <v>2297</v>
      </c>
      <c r="H163" s="1" t="s">
        <v>77</v>
      </c>
      <c r="I163" s="1" t="s">
        <v>2298</v>
      </c>
      <c r="J163" s="1" t="s">
        <v>2299</v>
      </c>
      <c r="K163" s="1" t="s">
        <v>21</v>
      </c>
      <c r="L163" s="1" t="s">
        <v>65</v>
      </c>
      <c r="M163" s="1"/>
      <c r="N163" s="3" t="s">
        <v>2248</v>
      </c>
    </row>
    <row r="164" spans="1:14" ht="16">
      <c r="A164" s="1">
        <v>6085</v>
      </c>
      <c r="B164" s="1" t="s">
        <v>2300</v>
      </c>
      <c r="C164" s="1" t="s">
        <v>2301</v>
      </c>
      <c r="D164" s="1">
        <v>1104</v>
      </c>
      <c r="E164" s="11">
        <v>1</v>
      </c>
      <c r="F164" s="1" t="s">
        <v>2302</v>
      </c>
      <c r="G164" s="1" t="s">
        <v>2303</v>
      </c>
      <c r="H164" s="1" t="s">
        <v>32</v>
      </c>
      <c r="I164" s="1" t="s">
        <v>2304</v>
      </c>
      <c r="J164" s="1" t="s">
        <v>2305</v>
      </c>
      <c r="K164" s="1" t="s">
        <v>21</v>
      </c>
      <c r="L164" s="1" t="s">
        <v>65</v>
      </c>
      <c r="M164" s="1"/>
      <c r="N164" s="3" t="s">
        <v>2248</v>
      </c>
    </row>
    <row r="165" spans="1:14" ht="16">
      <c r="A165" s="1">
        <v>6087</v>
      </c>
      <c r="B165" s="1" t="s">
        <v>2306</v>
      </c>
      <c r="C165" s="1" t="s">
        <v>2307</v>
      </c>
      <c r="D165" s="1">
        <v>1085</v>
      </c>
      <c r="E165" s="11">
        <v>1</v>
      </c>
      <c r="F165" s="1" t="s">
        <v>2308</v>
      </c>
      <c r="G165" s="1" t="s">
        <v>2309</v>
      </c>
      <c r="H165" s="1" t="s">
        <v>77</v>
      </c>
      <c r="I165" s="1" t="s">
        <v>2310</v>
      </c>
      <c r="J165" s="1" t="s">
        <v>2305</v>
      </c>
      <c r="K165" s="1" t="s">
        <v>21</v>
      </c>
      <c r="L165" s="1" t="s">
        <v>65</v>
      </c>
      <c r="M165" s="1"/>
      <c r="N165" s="3" t="s">
        <v>2248</v>
      </c>
    </row>
    <row r="166" spans="1:14" ht="16">
      <c r="A166" s="1">
        <v>6094</v>
      </c>
      <c r="B166" s="1" t="s">
        <v>2311</v>
      </c>
      <c r="C166" s="1" t="s">
        <v>2312</v>
      </c>
      <c r="D166" s="1">
        <v>1108</v>
      </c>
      <c r="E166" s="11">
        <v>1</v>
      </c>
      <c r="F166" s="1" t="s">
        <v>2313</v>
      </c>
      <c r="G166" s="1" t="s">
        <v>2314</v>
      </c>
      <c r="H166" s="1" t="s">
        <v>32</v>
      </c>
      <c r="I166" s="1" t="s">
        <v>2315</v>
      </c>
      <c r="J166" s="1" t="s">
        <v>2316</v>
      </c>
      <c r="K166" s="1" t="s">
        <v>21</v>
      </c>
      <c r="L166" s="1" t="s">
        <v>65</v>
      </c>
      <c r="M166" s="1" t="s">
        <v>25</v>
      </c>
      <c r="N166" s="3" t="s">
        <v>2248</v>
      </c>
    </row>
    <row r="167" spans="1:14" ht="16">
      <c r="A167" s="1">
        <v>6095</v>
      </c>
      <c r="B167" s="1" t="s">
        <v>2317</v>
      </c>
      <c r="C167" s="1" t="s">
        <v>2318</v>
      </c>
      <c r="D167" s="1">
        <v>1074</v>
      </c>
      <c r="E167" s="11">
        <v>1</v>
      </c>
      <c r="F167" s="1" t="s">
        <v>2319</v>
      </c>
      <c r="G167" s="1" t="s">
        <v>2320</v>
      </c>
      <c r="H167" s="1" t="s">
        <v>45</v>
      </c>
      <c r="I167" s="1" t="s">
        <v>2245</v>
      </c>
      <c r="J167" s="1" t="s">
        <v>2321</v>
      </c>
      <c r="K167" s="1" t="s">
        <v>2322</v>
      </c>
      <c r="L167" s="1" t="s">
        <v>65</v>
      </c>
      <c r="M167" s="1" t="s">
        <v>25</v>
      </c>
      <c r="N167" s="3" t="s">
        <v>2248</v>
      </c>
    </row>
    <row r="168" spans="1:14" ht="16">
      <c r="A168" s="1">
        <v>6096</v>
      </c>
      <c r="B168" s="1" t="s">
        <v>2323</v>
      </c>
      <c r="C168" s="1" t="s">
        <v>2324</v>
      </c>
      <c r="D168" s="1" t="s">
        <v>2325</v>
      </c>
      <c r="E168" s="11">
        <v>1</v>
      </c>
      <c r="F168" s="1" t="s">
        <v>2326</v>
      </c>
      <c r="G168" s="1" t="s">
        <v>2327</v>
      </c>
      <c r="H168" s="1" t="s">
        <v>45</v>
      </c>
      <c r="I168" s="1" t="s">
        <v>2245</v>
      </c>
      <c r="J168" s="1" t="s">
        <v>2328</v>
      </c>
      <c r="K168" s="1" t="s">
        <v>2329</v>
      </c>
      <c r="L168" s="1" t="s">
        <v>65</v>
      </c>
      <c r="M168" s="1" t="s">
        <v>25</v>
      </c>
      <c r="N168" s="3" t="s">
        <v>2330</v>
      </c>
    </row>
    <row r="169" spans="1:14" ht="16">
      <c r="A169" s="1">
        <v>6097</v>
      </c>
      <c r="B169" s="1" t="s">
        <v>2331</v>
      </c>
      <c r="C169" s="1" t="s">
        <v>2332</v>
      </c>
      <c r="D169" s="1" t="s">
        <v>2333</v>
      </c>
      <c r="E169" s="11">
        <v>1</v>
      </c>
      <c r="F169" s="1" t="s">
        <v>2334</v>
      </c>
      <c r="G169" s="1" t="s">
        <v>2335</v>
      </c>
      <c r="H169" s="1" t="s">
        <v>45</v>
      </c>
      <c r="I169" s="1" t="s">
        <v>2245</v>
      </c>
      <c r="J169" s="1" t="s">
        <v>2336</v>
      </c>
      <c r="K169" s="1" t="s">
        <v>2337</v>
      </c>
      <c r="L169" s="1" t="s">
        <v>65</v>
      </c>
      <c r="M169" s="1" t="s">
        <v>25</v>
      </c>
      <c r="N169" s="3" t="s">
        <v>2248</v>
      </c>
    </row>
    <row r="170" spans="1:14" ht="16">
      <c r="A170" s="1">
        <v>6098</v>
      </c>
      <c r="B170" s="1" t="s">
        <v>2338</v>
      </c>
      <c r="C170" s="1" t="s">
        <v>2339</v>
      </c>
      <c r="D170" s="1">
        <v>1074</v>
      </c>
      <c r="E170" s="11">
        <v>1</v>
      </c>
      <c r="F170" s="1" t="s">
        <v>2340</v>
      </c>
      <c r="G170" s="1" t="s">
        <v>2341</v>
      </c>
      <c r="H170" s="1" t="s">
        <v>77</v>
      </c>
      <c r="I170" s="1" t="s">
        <v>2342</v>
      </c>
      <c r="J170" s="1" t="s">
        <v>2343</v>
      </c>
      <c r="K170" s="1" t="s">
        <v>2344</v>
      </c>
      <c r="L170" s="1" t="s">
        <v>1305</v>
      </c>
      <c r="M170" s="1" t="s">
        <v>25</v>
      </c>
      <c r="N170" s="3" t="s">
        <v>2248</v>
      </c>
    </row>
    <row r="171" spans="1:14" ht="16">
      <c r="A171" s="1">
        <v>6099</v>
      </c>
      <c r="B171" s="1" t="s">
        <v>2345</v>
      </c>
      <c r="C171" s="1" t="s">
        <v>2346</v>
      </c>
      <c r="D171" s="1">
        <v>1075</v>
      </c>
      <c r="E171" s="11">
        <v>1</v>
      </c>
      <c r="F171" s="1" t="s">
        <v>2347</v>
      </c>
      <c r="G171" s="1" t="s">
        <v>2348</v>
      </c>
      <c r="H171" s="1" t="s">
        <v>32</v>
      </c>
      <c r="I171" s="1" t="s">
        <v>2349</v>
      </c>
      <c r="J171" s="1" t="s">
        <v>2350</v>
      </c>
      <c r="K171" s="1" t="s">
        <v>21</v>
      </c>
      <c r="L171" s="1" t="s">
        <v>65</v>
      </c>
      <c r="M171" s="1" t="s">
        <v>80</v>
      </c>
      <c r="N171" s="3" t="s">
        <v>2248</v>
      </c>
    </row>
    <row r="172" spans="1:14" ht="16">
      <c r="A172" s="1">
        <v>6140</v>
      </c>
      <c r="B172" s="1" t="s">
        <v>2351</v>
      </c>
      <c r="C172" s="1" t="s">
        <v>1314</v>
      </c>
      <c r="D172" s="1"/>
      <c r="E172" s="11">
        <v>1</v>
      </c>
      <c r="F172" s="1" t="s">
        <v>21</v>
      </c>
      <c r="G172" s="1" t="s">
        <v>21</v>
      </c>
      <c r="H172" s="1" t="s">
        <v>88</v>
      </c>
      <c r="I172" s="1"/>
      <c r="J172" s="1" t="s">
        <v>2352</v>
      </c>
      <c r="K172" s="1" t="s">
        <v>21</v>
      </c>
      <c r="L172" s="1" t="s">
        <v>88</v>
      </c>
      <c r="M172" s="1"/>
      <c r="N172" s="3" t="s">
        <v>2353</v>
      </c>
    </row>
    <row r="173" spans="1:14" ht="16">
      <c r="A173" s="1">
        <v>6194</v>
      </c>
      <c r="B173" s="1" t="s">
        <v>2354</v>
      </c>
      <c r="C173" s="1" t="s">
        <v>2355</v>
      </c>
      <c r="D173" s="1">
        <v>1075</v>
      </c>
      <c r="E173" s="11">
        <v>1</v>
      </c>
      <c r="F173" s="1" t="s">
        <v>2356</v>
      </c>
      <c r="G173" s="1" t="s">
        <v>2357</v>
      </c>
      <c r="H173" s="1" t="s">
        <v>45</v>
      </c>
      <c r="I173" s="1"/>
      <c r="J173" s="1" t="s">
        <v>2358</v>
      </c>
      <c r="K173" s="1" t="s">
        <v>2359</v>
      </c>
      <c r="L173" s="1" t="s">
        <v>65</v>
      </c>
      <c r="M173" s="1" t="s">
        <v>25</v>
      </c>
      <c r="N173" s="3" t="s">
        <v>2360</v>
      </c>
    </row>
    <row r="174" spans="1:14" ht="16">
      <c r="A174" s="1">
        <v>6336</v>
      </c>
      <c r="B174" s="1" t="s">
        <v>2361</v>
      </c>
      <c r="C174" s="1" t="s">
        <v>2362</v>
      </c>
      <c r="D174" s="1">
        <v>1051</v>
      </c>
      <c r="E174" s="11">
        <v>1</v>
      </c>
      <c r="F174" s="1" t="s">
        <v>2363</v>
      </c>
      <c r="G174" s="1" t="s">
        <v>2364</v>
      </c>
      <c r="H174" s="1" t="s">
        <v>77</v>
      </c>
      <c r="I174" s="1"/>
      <c r="J174" s="1" t="s">
        <v>2365</v>
      </c>
      <c r="K174" s="1" t="s">
        <v>2366</v>
      </c>
      <c r="L174" s="1" t="s">
        <v>65</v>
      </c>
      <c r="M174" s="1" t="s">
        <v>1109</v>
      </c>
      <c r="N174" s="3" t="s">
        <v>2367</v>
      </c>
    </row>
    <row r="175" spans="1:14" ht="16">
      <c r="A175" s="1">
        <v>6440</v>
      </c>
      <c r="B175" s="1" t="s">
        <v>2368</v>
      </c>
      <c r="C175" s="1" t="s">
        <v>2369</v>
      </c>
      <c r="D175" s="1">
        <v>1115</v>
      </c>
      <c r="E175" s="11">
        <v>1</v>
      </c>
      <c r="F175" s="1" t="s">
        <v>2370</v>
      </c>
      <c r="G175" s="1" t="s">
        <v>2371</v>
      </c>
      <c r="H175" s="1" t="s">
        <v>77</v>
      </c>
      <c r="I175" s="1"/>
      <c r="J175" s="1" t="s">
        <v>2372</v>
      </c>
      <c r="K175" s="1" t="s">
        <v>2373</v>
      </c>
      <c r="L175" s="1" t="s">
        <v>65</v>
      </c>
      <c r="M175" s="1" t="s">
        <v>25</v>
      </c>
      <c r="N175" s="3" t="s">
        <v>2374</v>
      </c>
    </row>
    <row r="176" spans="1:14" ht="16">
      <c r="A176" s="1">
        <v>6506</v>
      </c>
      <c r="B176" s="1" t="s">
        <v>2375</v>
      </c>
      <c r="C176" s="1" t="s">
        <v>2376</v>
      </c>
      <c r="D176" s="1">
        <v>1080</v>
      </c>
      <c r="E176" s="11">
        <v>1</v>
      </c>
      <c r="F176" s="1" t="s">
        <v>2377</v>
      </c>
      <c r="G176" s="1" t="s">
        <v>2378</v>
      </c>
      <c r="H176" s="1" t="s">
        <v>77</v>
      </c>
      <c r="I176" s="1"/>
      <c r="J176" s="1" t="s">
        <v>2379</v>
      </c>
      <c r="K176" s="1" t="s">
        <v>2380</v>
      </c>
      <c r="L176" s="1" t="s">
        <v>1305</v>
      </c>
      <c r="M176" s="1" t="s">
        <v>25</v>
      </c>
      <c r="N176" s="3" t="s">
        <v>2381</v>
      </c>
    </row>
    <row r="177" spans="1:14" ht="16">
      <c r="A177" s="1">
        <v>6513</v>
      </c>
      <c r="B177" s="1" t="s">
        <v>2382</v>
      </c>
      <c r="C177" s="1" t="s">
        <v>2383</v>
      </c>
      <c r="D177" s="1">
        <v>1067</v>
      </c>
      <c r="E177" s="11">
        <v>1</v>
      </c>
      <c r="F177" s="1" t="s">
        <v>2384</v>
      </c>
      <c r="G177" s="1" t="s">
        <v>2385</v>
      </c>
      <c r="H177" s="1" t="s">
        <v>77</v>
      </c>
      <c r="I177" s="1"/>
      <c r="J177" s="1" t="s">
        <v>2386</v>
      </c>
      <c r="K177" s="1" t="s">
        <v>2387</v>
      </c>
      <c r="L177" s="1" t="s">
        <v>1305</v>
      </c>
      <c r="M177" s="1" t="s">
        <v>25</v>
      </c>
      <c r="N177" s="3" t="s">
        <v>2388</v>
      </c>
    </row>
    <row r="178" spans="1:14" ht="16">
      <c r="A178" s="1">
        <v>6791</v>
      </c>
      <c r="B178" s="1" t="s">
        <v>2389</v>
      </c>
      <c r="C178" s="1" t="s">
        <v>2390</v>
      </c>
      <c r="D178" s="1">
        <v>1090</v>
      </c>
      <c r="E178" s="11">
        <v>1</v>
      </c>
      <c r="F178" s="1" t="s">
        <v>2391</v>
      </c>
      <c r="G178" s="1" t="s">
        <v>2392</v>
      </c>
      <c r="H178" s="1" t="s">
        <v>45</v>
      </c>
      <c r="I178" s="1"/>
      <c r="J178" s="1" t="s">
        <v>2393</v>
      </c>
      <c r="K178" s="1" t="s">
        <v>21</v>
      </c>
      <c r="L178" s="1" t="s">
        <v>2394</v>
      </c>
      <c r="M178" s="1" t="s">
        <v>25</v>
      </c>
      <c r="N178" s="3" t="s">
        <v>2395</v>
      </c>
    </row>
    <row r="179" spans="1:14" ht="16">
      <c r="A179" s="1">
        <v>6823</v>
      </c>
      <c r="B179" s="1" t="s">
        <v>2396</v>
      </c>
      <c r="C179" s="1" t="s">
        <v>2397</v>
      </c>
      <c r="D179" s="1">
        <v>1084</v>
      </c>
      <c r="E179" s="11">
        <v>1</v>
      </c>
      <c r="F179" s="1" t="s">
        <v>2398</v>
      </c>
      <c r="G179" s="1" t="s">
        <v>2399</v>
      </c>
      <c r="H179" s="1" t="s">
        <v>45</v>
      </c>
      <c r="I179" s="1"/>
      <c r="J179" s="1" t="s">
        <v>2400</v>
      </c>
      <c r="K179" s="1" t="s">
        <v>21</v>
      </c>
      <c r="L179" s="1" t="s">
        <v>48</v>
      </c>
      <c r="M179" s="1" t="s">
        <v>80</v>
      </c>
      <c r="N179" s="3" t="s">
        <v>2401</v>
      </c>
    </row>
    <row r="180" spans="1:14" ht="16">
      <c r="A180" s="1">
        <v>6830</v>
      </c>
      <c r="B180" s="1" t="s">
        <v>2402</v>
      </c>
      <c r="C180" s="1" t="s">
        <v>2403</v>
      </c>
      <c r="D180" s="1">
        <v>1107</v>
      </c>
      <c r="E180" s="11">
        <v>1</v>
      </c>
      <c r="F180" s="1" t="s">
        <v>2404</v>
      </c>
      <c r="G180" s="1" t="s">
        <v>2405</v>
      </c>
      <c r="H180" s="1" t="s">
        <v>77</v>
      </c>
      <c r="I180" s="1" t="s">
        <v>2406</v>
      </c>
      <c r="J180" s="1" t="s">
        <v>2407</v>
      </c>
      <c r="K180" s="1" t="s">
        <v>21</v>
      </c>
      <c r="L180" s="1" t="s">
        <v>111</v>
      </c>
      <c r="M180" s="1" t="s">
        <v>25</v>
      </c>
      <c r="N180" s="3" t="s">
        <v>2408</v>
      </c>
    </row>
    <row r="181" spans="1:14" ht="16">
      <c r="A181" s="1">
        <v>6831</v>
      </c>
      <c r="B181" s="1" t="s">
        <v>2409</v>
      </c>
      <c r="C181" s="1" t="s">
        <v>2410</v>
      </c>
      <c r="D181" s="1">
        <v>1123</v>
      </c>
      <c r="E181" s="11">
        <v>1</v>
      </c>
      <c r="F181" s="1" t="s">
        <v>2411</v>
      </c>
      <c r="G181" s="1" t="s">
        <v>2412</v>
      </c>
      <c r="H181" s="1" t="s">
        <v>77</v>
      </c>
      <c r="I181" s="1" t="s">
        <v>2413</v>
      </c>
      <c r="J181" s="1" t="s">
        <v>2414</v>
      </c>
      <c r="K181" s="1" t="s">
        <v>2415</v>
      </c>
      <c r="L181" s="1" t="s">
        <v>65</v>
      </c>
      <c r="M181" s="1" t="s">
        <v>25</v>
      </c>
      <c r="N181" s="3" t="s">
        <v>2408</v>
      </c>
    </row>
    <row r="182" spans="1:14" ht="16">
      <c r="A182" s="1">
        <v>6833</v>
      </c>
      <c r="B182" s="1" t="s">
        <v>2416</v>
      </c>
      <c r="C182" s="1" t="s">
        <v>2417</v>
      </c>
      <c r="D182" s="1" t="s">
        <v>2418</v>
      </c>
      <c r="E182" s="11">
        <v>1</v>
      </c>
      <c r="F182" s="1" t="s">
        <v>2419</v>
      </c>
      <c r="G182" s="1" t="s">
        <v>2420</v>
      </c>
      <c r="H182" s="1" t="s">
        <v>45</v>
      </c>
      <c r="I182" s="1"/>
      <c r="J182" s="1" t="s">
        <v>2421</v>
      </c>
      <c r="K182" s="1" t="s">
        <v>2282</v>
      </c>
      <c r="L182" s="1" t="s">
        <v>129</v>
      </c>
      <c r="M182" s="1" t="s">
        <v>25</v>
      </c>
      <c r="N182" s="3" t="s">
        <v>2422</v>
      </c>
    </row>
    <row r="183" spans="1:14" ht="16">
      <c r="A183" s="1">
        <v>6835</v>
      </c>
      <c r="B183" s="1" t="s">
        <v>2423</v>
      </c>
      <c r="C183" s="1" t="s">
        <v>2424</v>
      </c>
      <c r="D183" s="1">
        <v>996</v>
      </c>
      <c r="E183" s="11">
        <v>1</v>
      </c>
      <c r="F183" s="1" t="s">
        <v>2425</v>
      </c>
      <c r="G183" s="1" t="s">
        <v>2426</v>
      </c>
      <c r="H183" s="1" t="s">
        <v>77</v>
      </c>
      <c r="I183" s="1"/>
      <c r="J183" s="1" t="s">
        <v>2427</v>
      </c>
      <c r="K183" s="1" t="s">
        <v>2428</v>
      </c>
      <c r="L183" s="1" t="s">
        <v>65</v>
      </c>
      <c r="M183" s="1" t="s">
        <v>25</v>
      </c>
      <c r="N183" s="3" t="s">
        <v>2429</v>
      </c>
    </row>
    <row r="184" spans="1:14" ht="16">
      <c r="A184" s="1">
        <v>6839</v>
      </c>
      <c r="B184" s="1" t="s">
        <v>2430</v>
      </c>
      <c r="C184" s="1" t="s">
        <v>2431</v>
      </c>
      <c r="D184" s="1">
        <v>960</v>
      </c>
      <c r="E184" s="11">
        <v>1</v>
      </c>
      <c r="F184" s="1" t="s">
        <v>2432</v>
      </c>
      <c r="G184" s="1" t="s">
        <v>2433</v>
      </c>
      <c r="H184" s="1" t="s">
        <v>77</v>
      </c>
      <c r="I184" s="1"/>
      <c r="J184" s="1" t="s">
        <v>2434</v>
      </c>
      <c r="K184" s="1" t="s">
        <v>2435</v>
      </c>
      <c r="L184" s="1" t="s">
        <v>65</v>
      </c>
      <c r="M184" s="1" t="s">
        <v>25</v>
      </c>
      <c r="N184" s="3" t="s">
        <v>2436</v>
      </c>
    </row>
    <row r="185" spans="1:14" ht="16">
      <c r="A185" s="1">
        <v>6842</v>
      </c>
      <c r="B185" s="1" t="s">
        <v>2437</v>
      </c>
      <c r="C185" s="1" t="s">
        <v>2438</v>
      </c>
      <c r="D185" s="1">
        <v>1113</v>
      </c>
      <c r="E185" s="11">
        <v>1</v>
      </c>
      <c r="F185" s="1" t="s">
        <v>2439</v>
      </c>
      <c r="G185" s="1" t="s">
        <v>2440</v>
      </c>
      <c r="H185" s="1" t="s">
        <v>77</v>
      </c>
      <c r="I185" s="1"/>
      <c r="J185" s="1" t="s">
        <v>2441</v>
      </c>
      <c r="K185" s="1" t="s">
        <v>2442</v>
      </c>
      <c r="L185" s="1" t="s">
        <v>65</v>
      </c>
      <c r="M185" s="1" t="s">
        <v>25</v>
      </c>
      <c r="N185" s="3" t="s">
        <v>2443</v>
      </c>
    </row>
    <row r="186" spans="1:14" ht="16">
      <c r="A186" s="1">
        <v>6847</v>
      </c>
      <c r="B186" s="1" t="s">
        <v>2444</v>
      </c>
      <c r="C186" s="1" t="s">
        <v>2445</v>
      </c>
      <c r="D186" s="1" t="s">
        <v>2446</v>
      </c>
      <c r="E186" s="11">
        <v>1</v>
      </c>
      <c r="F186" s="1" t="s">
        <v>2447</v>
      </c>
      <c r="G186" s="1" t="s">
        <v>2448</v>
      </c>
      <c r="H186" s="1" t="s">
        <v>77</v>
      </c>
      <c r="I186" s="1"/>
      <c r="J186" s="1" t="s">
        <v>2449</v>
      </c>
      <c r="K186" s="1" t="s">
        <v>2450</v>
      </c>
      <c r="L186" s="1" t="s">
        <v>65</v>
      </c>
      <c r="M186" s="1" t="s">
        <v>25</v>
      </c>
      <c r="N186" s="3" t="s">
        <v>2451</v>
      </c>
    </row>
    <row r="187" spans="1:14" ht="16">
      <c r="A187" s="1">
        <v>6888</v>
      </c>
      <c r="B187" s="1" t="s">
        <v>2452</v>
      </c>
      <c r="C187" s="1" t="s">
        <v>2453</v>
      </c>
      <c r="D187" s="1">
        <v>1063</v>
      </c>
      <c r="E187" s="11">
        <v>1</v>
      </c>
      <c r="F187" s="1" t="s">
        <v>2454</v>
      </c>
      <c r="G187" s="1" t="s">
        <v>2455</v>
      </c>
      <c r="H187" s="1" t="s">
        <v>45</v>
      </c>
      <c r="I187" s="1"/>
      <c r="J187" s="1" t="s">
        <v>2456</v>
      </c>
      <c r="K187" s="1" t="s">
        <v>2457</v>
      </c>
      <c r="L187" s="1" t="s">
        <v>65</v>
      </c>
      <c r="M187" s="1" t="s">
        <v>25</v>
      </c>
      <c r="N187" s="3" t="s">
        <v>2458</v>
      </c>
    </row>
    <row r="188" spans="1:14" ht="16">
      <c r="A188" s="1">
        <v>7005</v>
      </c>
      <c r="B188" s="1" t="s">
        <v>2459</v>
      </c>
      <c r="C188" s="1" t="s">
        <v>2460</v>
      </c>
      <c r="D188" s="1">
        <v>1079</v>
      </c>
      <c r="E188" s="11">
        <v>1</v>
      </c>
      <c r="F188" s="1" t="s">
        <v>2461</v>
      </c>
      <c r="G188" s="1" t="s">
        <v>2462</v>
      </c>
      <c r="H188" s="1" t="s">
        <v>77</v>
      </c>
      <c r="I188" s="1" t="s">
        <v>1627</v>
      </c>
      <c r="J188" s="1" t="s">
        <v>2463</v>
      </c>
      <c r="K188" s="1" t="s">
        <v>2464</v>
      </c>
      <c r="L188" s="1" t="s">
        <v>36</v>
      </c>
      <c r="M188" s="1" t="s">
        <v>25</v>
      </c>
      <c r="N188" s="3" t="s">
        <v>2465</v>
      </c>
    </row>
    <row r="189" spans="1:14" ht="16">
      <c r="A189" s="1">
        <v>7019</v>
      </c>
      <c r="B189" s="1" t="s">
        <v>2466</v>
      </c>
      <c r="C189" s="1" t="s">
        <v>2467</v>
      </c>
      <c r="D189" s="1">
        <v>1097</v>
      </c>
      <c r="E189" s="11">
        <v>1</v>
      </c>
      <c r="F189" s="1" t="s">
        <v>2468</v>
      </c>
      <c r="G189" s="1" t="s">
        <v>2469</v>
      </c>
      <c r="H189" s="1" t="s">
        <v>77</v>
      </c>
      <c r="I189" s="1" t="s">
        <v>1627</v>
      </c>
      <c r="J189" s="1" t="s">
        <v>2470</v>
      </c>
      <c r="K189" s="1" t="s">
        <v>2471</v>
      </c>
      <c r="L189" s="1" t="s">
        <v>36</v>
      </c>
      <c r="M189" s="1" t="s">
        <v>25</v>
      </c>
      <c r="N189" s="3" t="s">
        <v>2465</v>
      </c>
    </row>
    <row r="190" spans="1:14" ht="16">
      <c r="A190" s="1">
        <v>7026</v>
      </c>
      <c r="B190" s="1" t="s">
        <v>2472</v>
      </c>
      <c r="C190" s="1" t="s">
        <v>2355</v>
      </c>
      <c r="D190" s="1">
        <v>1075</v>
      </c>
      <c r="E190" s="11">
        <v>1</v>
      </c>
      <c r="F190" s="1" t="s">
        <v>2473</v>
      </c>
      <c r="G190" s="1" t="s">
        <v>2474</v>
      </c>
      <c r="H190" s="1" t="s">
        <v>77</v>
      </c>
      <c r="I190" s="1"/>
      <c r="J190" s="1" t="s">
        <v>2475</v>
      </c>
      <c r="K190" s="1" t="s">
        <v>23</v>
      </c>
      <c r="L190" s="1" t="s">
        <v>65</v>
      </c>
      <c r="M190" s="1" t="s">
        <v>25</v>
      </c>
      <c r="N190" s="3" t="s">
        <v>2476</v>
      </c>
    </row>
    <row r="191" spans="1:14" ht="16">
      <c r="A191" s="1">
        <v>7027</v>
      </c>
      <c r="B191" s="1" t="s">
        <v>2477</v>
      </c>
      <c r="C191" s="1" t="s">
        <v>2478</v>
      </c>
      <c r="D191" s="1">
        <v>1118</v>
      </c>
      <c r="E191" s="11">
        <v>1</v>
      </c>
      <c r="F191" s="1" t="s">
        <v>2479</v>
      </c>
      <c r="G191" s="1" t="s">
        <v>2480</v>
      </c>
      <c r="H191" s="1" t="s">
        <v>77</v>
      </c>
      <c r="I191" s="1" t="s">
        <v>2481</v>
      </c>
      <c r="J191" s="1" t="s">
        <v>2482</v>
      </c>
      <c r="K191" s="1" t="s">
        <v>2483</v>
      </c>
      <c r="L191" s="1" t="s">
        <v>65</v>
      </c>
      <c r="M191" s="1" t="s">
        <v>1109</v>
      </c>
      <c r="N191" s="3" t="s">
        <v>2484</v>
      </c>
    </row>
    <row r="192" spans="1:14" ht="16">
      <c r="A192" s="1">
        <v>7028</v>
      </c>
      <c r="B192" s="1" t="s">
        <v>2485</v>
      </c>
      <c r="C192" s="1" t="s">
        <v>2486</v>
      </c>
      <c r="D192" s="1">
        <v>1101</v>
      </c>
      <c r="E192" s="11">
        <v>1</v>
      </c>
      <c r="F192" s="1" t="s">
        <v>2052</v>
      </c>
      <c r="G192" s="1" t="s">
        <v>2487</v>
      </c>
      <c r="H192" s="1" t="s">
        <v>32</v>
      </c>
      <c r="I192" s="1"/>
      <c r="J192" s="1" t="s">
        <v>2488</v>
      </c>
      <c r="K192" s="1" t="s">
        <v>21</v>
      </c>
      <c r="L192" s="1" t="s">
        <v>48</v>
      </c>
      <c r="M192" s="1" t="s">
        <v>25</v>
      </c>
      <c r="N192" s="3" t="s">
        <v>2489</v>
      </c>
    </row>
    <row r="193" spans="1:14" ht="16">
      <c r="A193" s="1">
        <v>7033</v>
      </c>
      <c r="B193" s="1" t="s">
        <v>2490</v>
      </c>
      <c r="C193" s="1" t="s">
        <v>2491</v>
      </c>
      <c r="D193" s="1">
        <v>1068</v>
      </c>
      <c r="E193" s="11">
        <v>1</v>
      </c>
      <c r="F193" s="1" t="s">
        <v>2492</v>
      </c>
      <c r="G193" s="1" t="s">
        <v>2493</v>
      </c>
      <c r="H193" s="1" t="s">
        <v>77</v>
      </c>
      <c r="I193" s="1"/>
      <c r="J193" s="1" t="s">
        <v>2494</v>
      </c>
      <c r="K193" s="1" t="s">
        <v>2495</v>
      </c>
      <c r="L193" s="1" t="s">
        <v>1305</v>
      </c>
      <c r="M193" s="1" t="s">
        <v>80</v>
      </c>
      <c r="N193" s="3" t="s">
        <v>2496</v>
      </c>
    </row>
    <row r="194" spans="1:14" ht="16">
      <c r="A194" s="1">
        <v>7034</v>
      </c>
      <c r="B194" s="1" t="s">
        <v>2490</v>
      </c>
      <c r="C194" s="1" t="s">
        <v>2497</v>
      </c>
      <c r="D194" s="1">
        <v>1096</v>
      </c>
      <c r="E194" s="11">
        <v>1</v>
      </c>
      <c r="F194" s="1" t="s">
        <v>2498</v>
      </c>
      <c r="G194" s="1" t="s">
        <v>2499</v>
      </c>
      <c r="H194" s="1" t="s">
        <v>77</v>
      </c>
      <c r="I194" s="1"/>
      <c r="J194" s="1" t="s">
        <v>2500</v>
      </c>
      <c r="K194" s="1" t="s">
        <v>991</v>
      </c>
      <c r="L194" s="1" t="s">
        <v>129</v>
      </c>
      <c r="M194" s="1" t="s">
        <v>25</v>
      </c>
      <c r="N194" s="3" t="s">
        <v>2496</v>
      </c>
    </row>
    <row r="195" spans="1:14" ht="16">
      <c r="A195" s="1">
        <v>7042</v>
      </c>
      <c r="B195" s="1" t="s">
        <v>2501</v>
      </c>
      <c r="C195" s="1" t="s">
        <v>1552</v>
      </c>
      <c r="D195" s="1"/>
      <c r="E195" s="11">
        <v>1</v>
      </c>
      <c r="F195" s="1" t="s">
        <v>2502</v>
      </c>
      <c r="G195" s="1" t="s">
        <v>21</v>
      </c>
      <c r="H195" s="1" t="s">
        <v>45</v>
      </c>
      <c r="I195" s="1"/>
      <c r="J195" s="1" t="s">
        <v>2503</v>
      </c>
      <c r="K195" s="1" t="s">
        <v>21</v>
      </c>
      <c r="L195" s="1" t="s">
        <v>88</v>
      </c>
      <c r="M195" s="1"/>
      <c r="N195" s="3" t="s">
        <v>2504</v>
      </c>
    </row>
    <row r="196" spans="1:14" ht="16">
      <c r="A196" s="1">
        <v>7054</v>
      </c>
      <c r="B196" s="1" t="s">
        <v>2505</v>
      </c>
      <c r="C196" s="1" t="s">
        <v>2506</v>
      </c>
      <c r="D196" s="1">
        <v>980</v>
      </c>
      <c r="E196" s="11">
        <v>1</v>
      </c>
      <c r="F196" s="1" t="s">
        <v>2507</v>
      </c>
      <c r="G196" s="1" t="s">
        <v>2508</v>
      </c>
      <c r="H196" s="1" t="s">
        <v>32</v>
      </c>
      <c r="I196" s="1"/>
      <c r="J196" s="1" t="s">
        <v>2509</v>
      </c>
      <c r="K196" s="1" t="s">
        <v>2510</v>
      </c>
      <c r="L196" s="1" t="s">
        <v>65</v>
      </c>
      <c r="M196" s="1" t="s">
        <v>25</v>
      </c>
      <c r="N196" s="3" t="s">
        <v>2511</v>
      </c>
    </row>
    <row r="197" spans="1:14" ht="16">
      <c r="A197" s="1">
        <v>7055</v>
      </c>
      <c r="B197" s="1" t="s">
        <v>2512</v>
      </c>
      <c r="C197" s="1" t="s">
        <v>2513</v>
      </c>
      <c r="D197" s="1">
        <v>1099</v>
      </c>
      <c r="E197" s="11">
        <v>1</v>
      </c>
      <c r="F197" s="1" t="s">
        <v>2514</v>
      </c>
      <c r="G197" s="1" t="s">
        <v>2515</v>
      </c>
      <c r="H197" s="1" t="s">
        <v>77</v>
      </c>
      <c r="I197" s="1"/>
      <c r="J197" s="1" t="s">
        <v>2516</v>
      </c>
      <c r="K197" s="1" t="s">
        <v>2517</v>
      </c>
      <c r="L197" s="1" t="s">
        <v>65</v>
      </c>
      <c r="M197" s="1" t="s">
        <v>25</v>
      </c>
      <c r="N197" s="3" t="s">
        <v>2518</v>
      </c>
    </row>
    <row r="198" spans="1:14" ht="16">
      <c r="A198" s="1">
        <v>7056</v>
      </c>
      <c r="B198" s="1" t="s">
        <v>2519</v>
      </c>
      <c r="C198" s="1" t="s">
        <v>2520</v>
      </c>
      <c r="D198" s="1" t="s">
        <v>2521</v>
      </c>
      <c r="E198" s="11">
        <v>1</v>
      </c>
      <c r="F198" s="1" t="s">
        <v>2522</v>
      </c>
      <c r="G198" s="1" t="s">
        <v>2523</v>
      </c>
      <c r="H198" s="1"/>
      <c r="I198" s="1" t="s">
        <v>2524</v>
      </c>
      <c r="J198" s="1" t="s">
        <v>2525</v>
      </c>
      <c r="K198" s="1" t="s">
        <v>21</v>
      </c>
      <c r="L198" s="1" t="s">
        <v>65</v>
      </c>
      <c r="M198" s="1" t="s">
        <v>25</v>
      </c>
      <c r="N198" s="3" t="s">
        <v>2526</v>
      </c>
    </row>
    <row r="199" spans="1:14" ht="16">
      <c r="A199" s="1">
        <v>7057</v>
      </c>
      <c r="B199" s="1" t="s">
        <v>2519</v>
      </c>
      <c r="C199" s="1" t="s">
        <v>2527</v>
      </c>
      <c r="D199" s="1" t="s">
        <v>2528</v>
      </c>
      <c r="E199" s="11">
        <v>1</v>
      </c>
      <c r="F199" s="1" t="s">
        <v>1405</v>
      </c>
      <c r="G199" s="1" t="s">
        <v>2529</v>
      </c>
      <c r="H199" s="1"/>
      <c r="I199" s="1" t="s">
        <v>2524</v>
      </c>
      <c r="J199" s="1" t="s">
        <v>2530</v>
      </c>
      <c r="K199" s="1" t="s">
        <v>21</v>
      </c>
      <c r="L199" s="1" t="s">
        <v>65</v>
      </c>
      <c r="M199" s="1" t="s">
        <v>25</v>
      </c>
      <c r="N199" s="3" t="s">
        <v>2526</v>
      </c>
    </row>
    <row r="200" spans="1:14" ht="16">
      <c r="A200" s="1">
        <v>7067</v>
      </c>
      <c r="B200" s="1" t="s">
        <v>2531</v>
      </c>
      <c r="C200" s="1" t="s">
        <v>2532</v>
      </c>
      <c r="D200" s="1">
        <v>1003</v>
      </c>
      <c r="E200" s="11">
        <v>1</v>
      </c>
      <c r="F200" s="1" t="s">
        <v>2533</v>
      </c>
      <c r="G200" s="1" t="s">
        <v>2534</v>
      </c>
      <c r="H200" s="1" t="s">
        <v>77</v>
      </c>
      <c r="I200" s="1"/>
      <c r="J200" s="1" t="s">
        <v>2535</v>
      </c>
      <c r="K200" s="1" t="s">
        <v>2536</v>
      </c>
      <c r="L200" s="1" t="s">
        <v>65</v>
      </c>
      <c r="M200" s="1" t="s">
        <v>25</v>
      </c>
      <c r="N200" s="3" t="s">
        <v>2537</v>
      </c>
    </row>
    <row r="201" spans="1:14" ht="16">
      <c r="A201" s="1">
        <v>7068</v>
      </c>
      <c r="B201" s="1" t="s">
        <v>2538</v>
      </c>
      <c r="C201" s="1" t="s">
        <v>2539</v>
      </c>
      <c r="D201" s="1">
        <v>1108</v>
      </c>
      <c r="E201" s="11">
        <v>1</v>
      </c>
      <c r="F201" s="1" t="s">
        <v>2540</v>
      </c>
      <c r="G201" s="1" t="s">
        <v>2541</v>
      </c>
      <c r="H201" s="1" t="s">
        <v>45</v>
      </c>
      <c r="I201" s="1"/>
      <c r="J201" s="1" t="s">
        <v>2542</v>
      </c>
      <c r="K201" s="1" t="s">
        <v>2543</v>
      </c>
      <c r="L201" s="1" t="s">
        <v>65</v>
      </c>
      <c r="M201" s="1" t="s">
        <v>25</v>
      </c>
      <c r="N201" s="3" t="s">
        <v>2544</v>
      </c>
    </row>
    <row r="202" spans="1:14" ht="16">
      <c r="A202" s="1">
        <v>7118</v>
      </c>
      <c r="B202" s="1" t="s">
        <v>2545</v>
      </c>
      <c r="C202" s="1" t="s">
        <v>2546</v>
      </c>
      <c r="D202" s="1">
        <v>1120</v>
      </c>
      <c r="E202" s="11">
        <v>1</v>
      </c>
      <c r="F202" s="1" t="s">
        <v>2547</v>
      </c>
      <c r="G202" s="1" t="s">
        <v>2548</v>
      </c>
      <c r="H202" s="1" t="s">
        <v>77</v>
      </c>
      <c r="I202" s="1" t="s">
        <v>2549</v>
      </c>
      <c r="J202" s="1" t="s">
        <v>717</v>
      </c>
      <c r="K202" s="1" t="s">
        <v>21</v>
      </c>
      <c r="L202" s="1" t="s">
        <v>1305</v>
      </c>
      <c r="M202" s="1"/>
      <c r="N202" s="3" t="s">
        <v>2550</v>
      </c>
    </row>
    <row r="203" spans="1:14" ht="16">
      <c r="A203" s="1">
        <v>7119</v>
      </c>
      <c r="B203" s="1" t="s">
        <v>2551</v>
      </c>
      <c r="C203" s="1" t="s">
        <v>2552</v>
      </c>
      <c r="D203" s="1">
        <v>1122</v>
      </c>
      <c r="E203" s="11">
        <v>1</v>
      </c>
      <c r="F203" s="1" t="s">
        <v>2553</v>
      </c>
      <c r="G203" s="1" t="s">
        <v>2554</v>
      </c>
      <c r="H203" s="1" t="s">
        <v>77</v>
      </c>
      <c r="I203" s="1" t="s">
        <v>2555</v>
      </c>
      <c r="J203" s="1" t="s">
        <v>717</v>
      </c>
      <c r="K203" s="1" t="s">
        <v>2556</v>
      </c>
      <c r="L203" s="1" t="s">
        <v>65</v>
      </c>
      <c r="M203" s="1"/>
      <c r="N203" s="3" t="s">
        <v>2550</v>
      </c>
    </row>
    <row r="204" spans="1:14" ht="16">
      <c r="A204" s="1">
        <v>7134</v>
      </c>
      <c r="B204" s="1" t="s">
        <v>2557</v>
      </c>
      <c r="C204" s="1" t="s">
        <v>2558</v>
      </c>
      <c r="D204" s="1">
        <v>1089</v>
      </c>
      <c r="E204" s="11">
        <v>1</v>
      </c>
      <c r="F204" s="1" t="s">
        <v>2066</v>
      </c>
      <c r="G204" s="1" t="s">
        <v>2559</v>
      </c>
      <c r="H204" s="1" t="s">
        <v>32</v>
      </c>
      <c r="I204" s="1"/>
      <c r="J204" s="1" t="s">
        <v>2560</v>
      </c>
      <c r="K204" s="1" t="s">
        <v>2561</v>
      </c>
      <c r="L204" s="1" t="s">
        <v>65</v>
      </c>
      <c r="M204" s="1" t="s">
        <v>25</v>
      </c>
      <c r="N204" s="3" t="s">
        <v>2562</v>
      </c>
    </row>
    <row r="205" spans="1:14" ht="16">
      <c r="A205" s="1">
        <v>7153</v>
      </c>
      <c r="B205" s="1" t="s">
        <v>2563</v>
      </c>
      <c r="C205" s="1" t="s">
        <v>2564</v>
      </c>
      <c r="D205" s="1">
        <v>1123</v>
      </c>
      <c r="E205" s="11">
        <v>1</v>
      </c>
      <c r="F205" s="1" t="s">
        <v>2565</v>
      </c>
      <c r="G205" s="1" t="s">
        <v>2566</v>
      </c>
      <c r="H205" s="1" t="s">
        <v>77</v>
      </c>
      <c r="I205" s="1" t="s">
        <v>2567</v>
      </c>
      <c r="J205" s="1" t="s">
        <v>2568</v>
      </c>
      <c r="K205" s="1" t="s">
        <v>2569</v>
      </c>
      <c r="L205" s="1" t="s">
        <v>65</v>
      </c>
      <c r="M205" s="1" t="s">
        <v>25</v>
      </c>
      <c r="N205" s="3" t="s">
        <v>2570</v>
      </c>
    </row>
    <row r="206" spans="1:14" ht="16">
      <c r="A206" s="1">
        <v>7154</v>
      </c>
      <c r="B206" s="1" t="s">
        <v>2571</v>
      </c>
      <c r="C206" s="1" t="s">
        <v>2572</v>
      </c>
      <c r="D206" s="1">
        <v>1116</v>
      </c>
      <c r="E206" s="11">
        <v>1</v>
      </c>
      <c r="F206" s="1" t="s">
        <v>2573</v>
      </c>
      <c r="G206" s="1" t="s">
        <v>2574</v>
      </c>
      <c r="H206" s="1" t="s">
        <v>77</v>
      </c>
      <c r="I206" s="1" t="s">
        <v>2575</v>
      </c>
      <c r="J206" s="1" t="s">
        <v>2576</v>
      </c>
      <c r="K206" s="1" t="s">
        <v>2577</v>
      </c>
      <c r="L206" s="1" t="s">
        <v>65</v>
      </c>
      <c r="M206" s="1"/>
      <c r="N206" s="3" t="s">
        <v>2570</v>
      </c>
    </row>
    <row r="207" spans="1:14" ht="16">
      <c r="A207" s="1">
        <v>7179</v>
      </c>
      <c r="B207" s="1" t="s">
        <v>2578</v>
      </c>
      <c r="C207" s="1" t="s">
        <v>2579</v>
      </c>
      <c r="D207" s="1">
        <v>1033</v>
      </c>
      <c r="E207" s="11">
        <v>4</v>
      </c>
      <c r="F207" s="1" t="s">
        <v>2580</v>
      </c>
      <c r="G207" s="1" t="s">
        <v>2581</v>
      </c>
      <c r="H207" s="1" t="s">
        <v>2582</v>
      </c>
      <c r="I207" s="1" t="s">
        <v>2583</v>
      </c>
      <c r="J207" s="1" t="s">
        <v>2584</v>
      </c>
      <c r="K207" s="1" t="s">
        <v>2585</v>
      </c>
      <c r="L207" s="1" t="s">
        <v>65</v>
      </c>
      <c r="M207" s="1" t="s">
        <v>25</v>
      </c>
      <c r="N207" s="3" t="s">
        <v>2586</v>
      </c>
    </row>
    <row r="208" spans="1:14" ht="16">
      <c r="A208" s="1">
        <v>7180</v>
      </c>
      <c r="B208" s="1" t="s">
        <v>2587</v>
      </c>
      <c r="C208" s="1" t="s">
        <v>2588</v>
      </c>
      <c r="D208" s="1" t="s">
        <v>2589</v>
      </c>
      <c r="E208" s="11">
        <v>2</v>
      </c>
      <c r="F208" s="1" t="s">
        <v>2590</v>
      </c>
      <c r="G208" s="1" t="s">
        <v>2591</v>
      </c>
      <c r="H208" s="1" t="s">
        <v>2592</v>
      </c>
      <c r="I208" s="1" t="s">
        <v>2583</v>
      </c>
      <c r="J208" s="1" t="s">
        <v>2593</v>
      </c>
      <c r="K208" s="1" t="s">
        <v>2594</v>
      </c>
      <c r="L208" s="1" t="s">
        <v>65</v>
      </c>
      <c r="M208" s="1" t="s">
        <v>25</v>
      </c>
      <c r="N208" s="3" t="s">
        <v>2586</v>
      </c>
    </row>
    <row r="209" spans="1:14" ht="16">
      <c r="A209" s="1">
        <v>7181</v>
      </c>
      <c r="B209" s="1" t="s">
        <v>2595</v>
      </c>
      <c r="C209" s="1" t="s">
        <v>2596</v>
      </c>
      <c r="D209" s="1" t="s">
        <v>2597</v>
      </c>
      <c r="E209" s="11">
        <v>2</v>
      </c>
      <c r="F209" s="1" t="s">
        <v>2598</v>
      </c>
      <c r="G209" s="1" t="s">
        <v>2599</v>
      </c>
      <c r="H209" s="1" t="s">
        <v>77</v>
      </c>
      <c r="I209" s="1" t="s">
        <v>2583</v>
      </c>
      <c r="J209" s="1" t="s">
        <v>2600</v>
      </c>
      <c r="K209" s="1" t="s">
        <v>2601</v>
      </c>
      <c r="L209" s="1" t="s">
        <v>65</v>
      </c>
      <c r="M209" s="1" t="s">
        <v>25</v>
      </c>
      <c r="N209" s="3" t="s">
        <v>2586</v>
      </c>
    </row>
    <row r="210" spans="1:14" ht="16">
      <c r="A210" s="1">
        <v>7183</v>
      </c>
      <c r="B210" s="1" t="s">
        <v>2602</v>
      </c>
      <c r="C210" s="1" t="s">
        <v>2603</v>
      </c>
      <c r="D210" s="1">
        <v>1111</v>
      </c>
      <c r="E210" s="11">
        <v>3</v>
      </c>
      <c r="F210" s="1" t="s">
        <v>2604</v>
      </c>
      <c r="G210" s="1" t="s">
        <v>2605</v>
      </c>
      <c r="H210" s="1" t="s">
        <v>88</v>
      </c>
      <c r="I210" s="1" t="s">
        <v>2583</v>
      </c>
      <c r="J210" s="1" t="s">
        <v>2606</v>
      </c>
      <c r="K210" s="1" t="s">
        <v>2607</v>
      </c>
      <c r="L210" s="1" t="s">
        <v>65</v>
      </c>
      <c r="M210" s="1" t="s">
        <v>25</v>
      </c>
      <c r="N210" s="3" t="s">
        <v>2586</v>
      </c>
    </row>
    <row r="211" spans="1:14" ht="16">
      <c r="A211" s="1">
        <v>7315</v>
      </c>
      <c r="B211" s="1" t="s">
        <v>2608</v>
      </c>
      <c r="C211" s="1" t="s">
        <v>2609</v>
      </c>
      <c r="D211" s="1">
        <v>1099</v>
      </c>
      <c r="E211" s="11">
        <v>1</v>
      </c>
      <c r="F211" s="1" t="s">
        <v>2610</v>
      </c>
      <c r="G211" s="1" t="s">
        <v>2611</v>
      </c>
      <c r="H211" s="1" t="s">
        <v>32</v>
      </c>
      <c r="I211" s="1" t="s">
        <v>2612</v>
      </c>
      <c r="J211" s="1" t="s">
        <v>2613</v>
      </c>
      <c r="K211" s="1" t="s">
        <v>2614</v>
      </c>
      <c r="L211" s="1" t="s">
        <v>1305</v>
      </c>
      <c r="M211" s="1" t="s">
        <v>2615</v>
      </c>
      <c r="N211" s="3" t="s">
        <v>2616</v>
      </c>
    </row>
    <row r="212" spans="1:14" ht="16">
      <c r="A212" s="1">
        <v>7319</v>
      </c>
      <c r="B212" s="1" t="s">
        <v>2617</v>
      </c>
      <c r="C212" s="1" t="s">
        <v>2618</v>
      </c>
      <c r="D212" s="1">
        <v>1094</v>
      </c>
      <c r="E212" s="11">
        <v>1</v>
      </c>
      <c r="F212" s="1" t="s">
        <v>2619</v>
      </c>
      <c r="G212" s="1" t="s">
        <v>2620</v>
      </c>
      <c r="H212" s="1" t="s">
        <v>77</v>
      </c>
      <c r="I212" s="1" t="s">
        <v>2621</v>
      </c>
      <c r="J212" s="1" t="s">
        <v>2622</v>
      </c>
      <c r="K212" s="1" t="s">
        <v>2033</v>
      </c>
      <c r="L212" s="1" t="s">
        <v>1305</v>
      </c>
      <c r="M212" s="1" t="s">
        <v>25</v>
      </c>
      <c r="N212" s="3" t="s">
        <v>2616</v>
      </c>
    </row>
    <row r="213" spans="1:14" ht="16">
      <c r="A213" s="1">
        <v>7321</v>
      </c>
      <c r="B213" s="1" t="s">
        <v>2623</v>
      </c>
      <c r="C213" s="1" t="s">
        <v>2624</v>
      </c>
      <c r="D213" s="1" t="s">
        <v>2625</v>
      </c>
      <c r="E213" s="11">
        <v>1</v>
      </c>
      <c r="F213" s="1" t="s">
        <v>2626</v>
      </c>
      <c r="G213" s="1" t="s">
        <v>2627</v>
      </c>
      <c r="H213" s="1" t="s">
        <v>77</v>
      </c>
      <c r="I213" s="1" t="s">
        <v>2628</v>
      </c>
      <c r="J213" s="1" t="s">
        <v>2629</v>
      </c>
      <c r="K213" s="1" t="s">
        <v>21</v>
      </c>
      <c r="L213" s="1" t="s">
        <v>48</v>
      </c>
      <c r="M213" s="1" t="s">
        <v>80</v>
      </c>
      <c r="N213" s="3" t="s">
        <v>2616</v>
      </c>
    </row>
    <row r="214" spans="1:14" ht="16">
      <c r="A214" s="8">
        <v>7355</v>
      </c>
      <c r="B214" s="9" t="s">
        <v>2630</v>
      </c>
      <c r="C214" s="9" t="s">
        <v>2000</v>
      </c>
      <c r="D214" s="1"/>
      <c r="E214" s="4">
        <v>1</v>
      </c>
      <c r="F214" s="9" t="s">
        <v>2631</v>
      </c>
      <c r="G214" s="9" t="s">
        <v>69</v>
      </c>
      <c r="H214" s="9" t="s">
        <v>77</v>
      </c>
      <c r="I214" s="9"/>
      <c r="J214" s="9" t="s">
        <v>2632</v>
      </c>
      <c r="K214" s="9" t="s">
        <v>2633</v>
      </c>
      <c r="L214" s="1" t="s">
        <v>65</v>
      </c>
      <c r="M214" s="1" t="s">
        <v>25</v>
      </c>
      <c r="N214" s="7" t="s">
        <v>2634</v>
      </c>
    </row>
    <row r="215" spans="1:14" ht="16">
      <c r="A215" s="1">
        <v>7361</v>
      </c>
      <c r="B215" s="1" t="s">
        <v>2635</v>
      </c>
      <c r="C215" s="1" t="s">
        <v>2636</v>
      </c>
      <c r="D215" s="1">
        <v>1089</v>
      </c>
      <c r="E215" s="11">
        <v>1</v>
      </c>
      <c r="F215" s="1" t="s">
        <v>2637</v>
      </c>
      <c r="G215" s="1" t="s">
        <v>2638</v>
      </c>
      <c r="H215" s="1" t="s">
        <v>77</v>
      </c>
      <c r="I215" s="1"/>
      <c r="J215" s="1" t="s">
        <v>2639</v>
      </c>
      <c r="K215" s="1" t="s">
        <v>2640</v>
      </c>
      <c r="L215" s="1" t="s">
        <v>65</v>
      </c>
      <c r="M215" s="1" t="s">
        <v>25</v>
      </c>
      <c r="N215" s="3" t="s">
        <v>2641</v>
      </c>
    </row>
    <row r="216" spans="1:14" ht="16">
      <c r="A216" s="1">
        <v>7385</v>
      </c>
      <c r="B216" s="1" t="s">
        <v>2642</v>
      </c>
      <c r="C216" s="1" t="s">
        <v>2643</v>
      </c>
      <c r="D216" s="1" t="s">
        <v>2644</v>
      </c>
      <c r="E216" s="11">
        <v>1</v>
      </c>
      <c r="F216" s="1" t="s">
        <v>2645</v>
      </c>
      <c r="G216" s="1" t="s">
        <v>2646</v>
      </c>
      <c r="H216" s="1" t="s">
        <v>45</v>
      </c>
      <c r="I216" s="1"/>
      <c r="J216" s="1" t="s">
        <v>2647</v>
      </c>
      <c r="K216" s="1" t="s">
        <v>2648</v>
      </c>
      <c r="L216" s="1" t="s">
        <v>65</v>
      </c>
      <c r="M216" s="1" t="s">
        <v>25</v>
      </c>
      <c r="N216" s="3" t="s">
        <v>2649</v>
      </c>
    </row>
    <row r="217" spans="1:14" ht="16">
      <c r="A217" s="1">
        <v>7460</v>
      </c>
      <c r="B217" s="1" t="s">
        <v>2650</v>
      </c>
      <c r="C217" s="1" t="s">
        <v>2651</v>
      </c>
      <c r="D217" s="1">
        <v>1111</v>
      </c>
      <c r="E217" s="11">
        <v>1</v>
      </c>
      <c r="F217" s="1" t="s">
        <v>2652</v>
      </c>
      <c r="G217" s="1" t="s">
        <v>2653</v>
      </c>
      <c r="H217" s="1" t="s">
        <v>45</v>
      </c>
      <c r="I217" s="1" t="s">
        <v>2654</v>
      </c>
      <c r="J217" s="1" t="s">
        <v>2655</v>
      </c>
      <c r="K217" s="1" t="s">
        <v>2656</v>
      </c>
      <c r="L217" s="1" t="s">
        <v>65</v>
      </c>
      <c r="M217" s="1" t="s">
        <v>25</v>
      </c>
      <c r="N217" s="3" t="s">
        <v>2657</v>
      </c>
    </row>
    <row r="218" spans="1:14" ht="16">
      <c r="A218" s="1">
        <v>7461</v>
      </c>
      <c r="B218" s="1" t="s">
        <v>2658</v>
      </c>
      <c r="C218" s="1" t="s">
        <v>2659</v>
      </c>
      <c r="D218" s="1">
        <v>1107</v>
      </c>
      <c r="E218" s="11">
        <v>1</v>
      </c>
      <c r="F218" s="1" t="s">
        <v>2660</v>
      </c>
      <c r="G218" s="1" t="s">
        <v>2661</v>
      </c>
      <c r="H218" s="1" t="s">
        <v>45</v>
      </c>
      <c r="I218" s="1" t="s">
        <v>2662</v>
      </c>
      <c r="J218" s="1" t="s">
        <v>2663</v>
      </c>
      <c r="K218" s="1" t="s">
        <v>2664</v>
      </c>
      <c r="L218" s="1" t="s">
        <v>65</v>
      </c>
      <c r="M218" s="1" t="s">
        <v>25</v>
      </c>
      <c r="N218" s="3" t="s">
        <v>2657</v>
      </c>
    </row>
    <row r="219" spans="1:14" ht="16">
      <c r="A219" s="1">
        <v>7501</v>
      </c>
      <c r="B219" s="1" t="s">
        <v>2665</v>
      </c>
      <c r="C219" s="1" t="s">
        <v>2666</v>
      </c>
      <c r="D219" s="1">
        <v>1088</v>
      </c>
      <c r="E219" s="11">
        <v>1</v>
      </c>
      <c r="F219" s="1" t="s">
        <v>2667</v>
      </c>
      <c r="G219" s="1" t="s">
        <v>2668</v>
      </c>
      <c r="H219" s="1" t="s">
        <v>32</v>
      </c>
      <c r="I219" s="1"/>
      <c r="J219" s="1" t="s">
        <v>2669</v>
      </c>
      <c r="K219" s="1" t="s">
        <v>2670</v>
      </c>
      <c r="L219" s="1" t="s">
        <v>65</v>
      </c>
      <c r="M219" s="1" t="s">
        <v>25</v>
      </c>
      <c r="N219" s="3" t="s">
        <v>2671</v>
      </c>
    </row>
    <row r="220" spans="1:14" ht="16">
      <c r="A220" s="1">
        <v>7502</v>
      </c>
      <c r="B220" s="1" t="s">
        <v>2672</v>
      </c>
      <c r="C220" s="1" t="s">
        <v>2673</v>
      </c>
      <c r="D220" s="1">
        <v>1060</v>
      </c>
      <c r="E220" s="11">
        <v>1</v>
      </c>
      <c r="F220" s="1" t="s">
        <v>2674</v>
      </c>
      <c r="G220" s="1" t="s">
        <v>2675</v>
      </c>
      <c r="H220" s="1" t="s">
        <v>77</v>
      </c>
      <c r="I220" s="1"/>
      <c r="J220" s="1" t="s">
        <v>2676</v>
      </c>
      <c r="K220" s="1" t="s">
        <v>2677</v>
      </c>
      <c r="L220" s="1" t="s">
        <v>65</v>
      </c>
      <c r="M220" s="1" t="s">
        <v>25</v>
      </c>
      <c r="N220" s="3" t="s">
        <v>2678</v>
      </c>
    </row>
    <row r="221" spans="1:14" ht="16">
      <c r="A221" s="11">
        <v>7693</v>
      </c>
      <c r="B221" s="2" t="s">
        <v>2679</v>
      </c>
      <c r="C221" s="2" t="s">
        <v>2680</v>
      </c>
      <c r="D221" s="12"/>
      <c r="E221" s="4">
        <v>1</v>
      </c>
      <c r="F221" s="2" t="s">
        <v>2681</v>
      </c>
      <c r="G221" s="2" t="s">
        <v>2682</v>
      </c>
      <c r="H221" s="1" t="s">
        <v>45</v>
      </c>
      <c r="I221" s="2"/>
      <c r="J221" s="2" t="s">
        <v>2683</v>
      </c>
      <c r="K221" s="2" t="s">
        <v>21</v>
      </c>
      <c r="L221" s="1" t="s">
        <v>1305</v>
      </c>
      <c r="M221" s="9" t="s">
        <v>25</v>
      </c>
      <c r="N221" s="6" t="s">
        <v>2684</v>
      </c>
    </row>
    <row r="222" spans="1:14" ht="16">
      <c r="A222" s="8">
        <v>7718</v>
      </c>
      <c r="B222" s="9" t="s">
        <v>2685</v>
      </c>
      <c r="C222" s="9" t="s">
        <v>2686</v>
      </c>
      <c r="D222" s="8">
        <v>1107</v>
      </c>
      <c r="E222" s="4">
        <v>1</v>
      </c>
      <c r="F222" s="9" t="s">
        <v>2687</v>
      </c>
      <c r="G222" s="9" t="s">
        <v>69</v>
      </c>
      <c r="H222" s="9" t="s">
        <v>77</v>
      </c>
      <c r="I222" s="9"/>
      <c r="J222" s="9" t="s">
        <v>2688</v>
      </c>
      <c r="K222" s="9" t="s">
        <v>2689</v>
      </c>
      <c r="L222" s="1" t="s">
        <v>65</v>
      </c>
      <c r="M222" s="9" t="s">
        <v>25</v>
      </c>
      <c r="N222" s="7" t="s">
        <v>2690</v>
      </c>
    </row>
    <row r="223" spans="1:14" ht="16">
      <c r="A223" s="8">
        <v>7727</v>
      </c>
      <c r="B223" s="9" t="s">
        <v>2691</v>
      </c>
      <c r="C223" s="9" t="s">
        <v>2692</v>
      </c>
      <c r="D223" s="8">
        <v>1078</v>
      </c>
      <c r="E223" s="4">
        <v>1</v>
      </c>
      <c r="F223" s="9" t="s">
        <v>2693</v>
      </c>
      <c r="G223" s="9" t="s">
        <v>21</v>
      </c>
      <c r="H223" s="9" t="s">
        <v>77</v>
      </c>
      <c r="I223" s="9" t="s">
        <v>2694</v>
      </c>
      <c r="J223" s="9" t="s">
        <v>2695</v>
      </c>
      <c r="K223" s="9" t="s">
        <v>2696</v>
      </c>
      <c r="L223" s="1" t="s">
        <v>65</v>
      </c>
      <c r="M223" s="1"/>
      <c r="N223" s="7" t="s">
        <v>2697</v>
      </c>
    </row>
    <row r="224" spans="1:14" ht="16">
      <c r="A224" s="8">
        <v>7732</v>
      </c>
      <c r="B224" s="9" t="s">
        <v>2698</v>
      </c>
      <c r="C224" s="9" t="s">
        <v>2692</v>
      </c>
      <c r="D224" s="8">
        <v>1078</v>
      </c>
      <c r="E224" s="4">
        <v>1</v>
      </c>
      <c r="F224" s="9" t="s">
        <v>2699</v>
      </c>
      <c r="G224" s="9" t="s">
        <v>69</v>
      </c>
      <c r="H224" s="9" t="s">
        <v>77</v>
      </c>
      <c r="I224" s="9" t="s">
        <v>2700</v>
      </c>
      <c r="J224" s="9" t="s">
        <v>2701</v>
      </c>
      <c r="K224" s="9" t="s">
        <v>2702</v>
      </c>
      <c r="L224" s="1" t="s">
        <v>65</v>
      </c>
      <c r="M224" s="9" t="s">
        <v>80</v>
      </c>
      <c r="N224" s="7" t="s">
        <v>2697</v>
      </c>
    </row>
    <row r="225" spans="1:14" ht="16">
      <c r="A225" s="4">
        <v>7850</v>
      </c>
      <c r="B225" s="2" t="s">
        <v>2703</v>
      </c>
      <c r="C225" s="2" t="s">
        <v>2704</v>
      </c>
      <c r="D225" s="10">
        <v>1112</v>
      </c>
      <c r="E225" s="4">
        <v>1</v>
      </c>
      <c r="F225" s="2" t="s">
        <v>2705</v>
      </c>
      <c r="G225" s="2" t="s">
        <v>2706</v>
      </c>
      <c r="H225" s="1" t="s">
        <v>45</v>
      </c>
      <c r="I225" s="2"/>
      <c r="J225" s="2" t="s">
        <v>2707</v>
      </c>
      <c r="K225" s="2" t="s">
        <v>2708</v>
      </c>
      <c r="L225" s="1" t="s">
        <v>88</v>
      </c>
      <c r="M225" s="2"/>
      <c r="N225" s="6" t="s">
        <v>2709</v>
      </c>
    </row>
    <row r="226" spans="1:14" ht="16">
      <c r="A226" s="4">
        <v>7887</v>
      </c>
      <c r="B226" s="2" t="s">
        <v>2710</v>
      </c>
      <c r="C226" s="2" t="s">
        <v>2711</v>
      </c>
      <c r="D226" s="4">
        <v>1050</v>
      </c>
      <c r="E226" s="4">
        <v>1</v>
      </c>
      <c r="F226" s="2" t="s">
        <v>2712</v>
      </c>
      <c r="G226" s="2" t="s">
        <v>2713</v>
      </c>
      <c r="H226" s="9" t="s">
        <v>77</v>
      </c>
      <c r="I226" s="2" t="s">
        <v>2714</v>
      </c>
      <c r="J226" s="2" t="s">
        <v>2715</v>
      </c>
      <c r="K226" s="2" t="s">
        <v>2716</v>
      </c>
      <c r="L226" s="1" t="s">
        <v>65</v>
      </c>
      <c r="M226" s="9" t="s">
        <v>25</v>
      </c>
      <c r="N226" s="6" t="s">
        <v>2717</v>
      </c>
    </row>
    <row r="227" spans="1:14" ht="16">
      <c r="A227" s="4">
        <v>7888</v>
      </c>
      <c r="B227" s="2" t="s">
        <v>2710</v>
      </c>
      <c r="C227" s="2" t="s">
        <v>2718</v>
      </c>
      <c r="D227" s="4">
        <v>1044</v>
      </c>
      <c r="E227" s="4">
        <v>1</v>
      </c>
      <c r="F227" s="2" t="s">
        <v>2719</v>
      </c>
      <c r="G227" s="2" t="s">
        <v>2720</v>
      </c>
      <c r="H227" s="9" t="s">
        <v>77</v>
      </c>
      <c r="I227" s="2" t="s">
        <v>2721</v>
      </c>
      <c r="J227" s="2" t="s">
        <v>2722</v>
      </c>
      <c r="K227" s="2" t="s">
        <v>2723</v>
      </c>
      <c r="L227" s="1" t="s">
        <v>65</v>
      </c>
      <c r="M227" s="9" t="s">
        <v>25</v>
      </c>
      <c r="N227" s="6" t="s">
        <v>2717</v>
      </c>
    </row>
    <row r="228" spans="1:14" ht="16">
      <c r="A228" s="4">
        <v>7889</v>
      </c>
      <c r="B228" s="2" t="s">
        <v>2710</v>
      </c>
      <c r="C228" s="2" t="s">
        <v>2724</v>
      </c>
      <c r="D228" s="2">
        <v>1096</v>
      </c>
      <c r="E228" s="4">
        <v>1</v>
      </c>
      <c r="F228" s="2" t="s">
        <v>2725</v>
      </c>
      <c r="G228" s="2" t="s">
        <v>2726</v>
      </c>
      <c r="H228" s="1" t="s">
        <v>45</v>
      </c>
      <c r="I228" s="2" t="s">
        <v>2727</v>
      </c>
      <c r="J228" s="2" t="s">
        <v>2728</v>
      </c>
      <c r="K228" s="2" t="s">
        <v>2729</v>
      </c>
      <c r="L228" s="1" t="s">
        <v>65</v>
      </c>
      <c r="M228" s="9" t="s">
        <v>25</v>
      </c>
      <c r="N228" s="6" t="s">
        <v>2717</v>
      </c>
    </row>
    <row r="229" spans="1:14" ht="16">
      <c r="A229" s="4">
        <v>7904</v>
      </c>
      <c r="B229" s="2" t="s">
        <v>2730</v>
      </c>
      <c r="C229" s="2" t="s">
        <v>2731</v>
      </c>
      <c r="D229" s="4">
        <v>1068</v>
      </c>
      <c r="E229" s="4">
        <v>1</v>
      </c>
      <c r="F229" s="2" t="s">
        <v>2732</v>
      </c>
      <c r="G229" s="2" t="s">
        <v>2733</v>
      </c>
      <c r="H229" s="9" t="s">
        <v>77</v>
      </c>
      <c r="I229" s="2"/>
      <c r="J229" s="2" t="s">
        <v>2734</v>
      </c>
      <c r="K229" s="2" t="s">
        <v>2735</v>
      </c>
      <c r="L229" s="1" t="s">
        <v>65</v>
      </c>
      <c r="M229" s="9" t="s">
        <v>25</v>
      </c>
      <c r="N229" s="6" t="s">
        <v>2736</v>
      </c>
    </row>
    <row r="230" spans="1:14" ht="16">
      <c r="A230" s="4">
        <v>7979</v>
      </c>
      <c r="B230" s="2" t="s">
        <v>2737</v>
      </c>
      <c r="C230" s="2" t="s">
        <v>2738</v>
      </c>
      <c r="D230" s="4">
        <v>1125</v>
      </c>
      <c r="E230" s="4">
        <v>1</v>
      </c>
      <c r="F230" s="2" t="s">
        <v>2739</v>
      </c>
      <c r="G230" s="2" t="s">
        <v>2740</v>
      </c>
      <c r="H230" s="1" t="s">
        <v>45</v>
      </c>
      <c r="I230" s="2"/>
      <c r="J230" s="2" t="s">
        <v>2741</v>
      </c>
      <c r="K230" s="2" t="s">
        <v>2742</v>
      </c>
      <c r="L230" s="1" t="s">
        <v>65</v>
      </c>
      <c r="M230" s="9" t="s">
        <v>25</v>
      </c>
      <c r="N230" s="6" t="s">
        <v>2743</v>
      </c>
    </row>
    <row r="231" spans="1:14" ht="16">
      <c r="A231" s="4">
        <v>8028</v>
      </c>
      <c r="B231" s="2" t="s">
        <v>2744</v>
      </c>
      <c r="C231" s="2" t="s">
        <v>2745</v>
      </c>
      <c r="D231" s="4">
        <v>1120</v>
      </c>
      <c r="E231" s="4">
        <v>1</v>
      </c>
      <c r="F231" s="2" t="s">
        <v>2746</v>
      </c>
      <c r="G231" s="2" t="s">
        <v>2747</v>
      </c>
      <c r="H231" s="1" t="s">
        <v>45</v>
      </c>
      <c r="I231" s="2"/>
      <c r="J231" s="2" t="s">
        <v>2748</v>
      </c>
      <c r="K231" s="2" t="s">
        <v>21</v>
      </c>
      <c r="L231" s="1" t="s">
        <v>48</v>
      </c>
      <c r="M231" s="1" t="s">
        <v>80</v>
      </c>
      <c r="N231" s="6" t="s">
        <v>2749</v>
      </c>
    </row>
    <row r="232" spans="1:14" ht="16">
      <c r="A232" s="4">
        <v>8089</v>
      </c>
      <c r="B232" s="2" t="s">
        <v>2750</v>
      </c>
      <c r="C232" s="2" t="s">
        <v>2751</v>
      </c>
      <c r="D232" s="4">
        <v>1062</v>
      </c>
      <c r="E232" s="4">
        <v>1</v>
      </c>
      <c r="F232" s="2" t="s">
        <v>2752</v>
      </c>
      <c r="G232" s="2" t="s">
        <v>2753</v>
      </c>
      <c r="H232" s="9" t="s">
        <v>77</v>
      </c>
      <c r="I232" s="2"/>
      <c r="J232" s="2" t="s">
        <v>2754</v>
      </c>
      <c r="K232" s="2" t="s">
        <v>2755</v>
      </c>
      <c r="L232" s="1" t="s">
        <v>65</v>
      </c>
      <c r="M232" s="9" t="s">
        <v>25</v>
      </c>
      <c r="N232" s="6" t="s">
        <v>2756</v>
      </c>
    </row>
    <row r="233" spans="1:14" ht="16">
      <c r="A233" s="4">
        <v>8116</v>
      </c>
      <c r="B233" s="2" t="s">
        <v>2757</v>
      </c>
      <c r="C233" s="2" t="s">
        <v>2758</v>
      </c>
      <c r="D233" s="4">
        <v>1112</v>
      </c>
      <c r="E233" s="4">
        <v>1</v>
      </c>
      <c r="F233" s="2" t="s">
        <v>69</v>
      </c>
      <c r="G233" s="2" t="s">
        <v>21</v>
      </c>
      <c r="H233" s="1" t="s">
        <v>45</v>
      </c>
      <c r="I233" s="2"/>
      <c r="J233" s="2" t="s">
        <v>2759</v>
      </c>
      <c r="K233" s="2" t="s">
        <v>21</v>
      </c>
      <c r="L233" s="1" t="s">
        <v>111</v>
      </c>
      <c r="M233" s="9" t="s">
        <v>25</v>
      </c>
      <c r="N233" s="6" t="s">
        <v>2760</v>
      </c>
    </row>
  </sheetData>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B3EAC-84B8-1244-870B-71D5B93BEBB4}">
  <dimension ref="A1:N161"/>
  <sheetViews>
    <sheetView workbookViewId="0">
      <selection activeCell="J11" sqref="J11"/>
    </sheetView>
  </sheetViews>
  <sheetFormatPr baseColWidth="10" defaultRowHeight="15"/>
  <sheetData>
    <row r="1" spans="1:14" ht="16">
      <c r="A1" s="1" t="s">
        <v>0</v>
      </c>
      <c r="B1" s="1" t="s">
        <v>1</v>
      </c>
      <c r="C1" s="1" t="s">
        <v>2</v>
      </c>
      <c r="D1" s="1" t="s">
        <v>3</v>
      </c>
      <c r="E1" s="2" t="s">
        <v>4</v>
      </c>
      <c r="F1" s="1" t="s">
        <v>5</v>
      </c>
      <c r="G1" s="1" t="s">
        <v>978</v>
      </c>
      <c r="H1" s="1" t="s">
        <v>7</v>
      </c>
      <c r="I1" s="1" t="s">
        <v>8</v>
      </c>
      <c r="J1" s="1" t="s">
        <v>9</v>
      </c>
      <c r="K1" s="1" t="s">
        <v>10</v>
      </c>
      <c r="L1" s="1" t="s">
        <v>11</v>
      </c>
      <c r="M1" s="1" t="s">
        <v>12</v>
      </c>
      <c r="N1" s="12" t="s">
        <v>15</v>
      </c>
    </row>
    <row r="2" spans="1:14" ht="16">
      <c r="A2" s="1">
        <v>1021</v>
      </c>
      <c r="B2" s="1" t="s">
        <v>2761</v>
      </c>
      <c r="C2" s="1" t="s">
        <v>2762</v>
      </c>
      <c r="D2" s="1"/>
      <c r="E2" s="4">
        <v>1</v>
      </c>
      <c r="F2" s="1" t="s">
        <v>2763</v>
      </c>
      <c r="G2" s="1" t="s">
        <v>21</v>
      </c>
      <c r="H2" s="1" t="s">
        <v>45</v>
      </c>
      <c r="I2" s="1" t="s">
        <v>2764</v>
      </c>
      <c r="J2" s="1" t="s">
        <v>2765</v>
      </c>
      <c r="K2" s="1" t="s">
        <v>2766</v>
      </c>
      <c r="L2" s="1" t="s">
        <v>65</v>
      </c>
      <c r="M2" s="1"/>
      <c r="N2" s="3" t="s">
        <v>2767</v>
      </c>
    </row>
    <row r="3" spans="1:14" ht="16">
      <c r="A3" s="1">
        <v>1022</v>
      </c>
      <c r="B3" s="1" t="s">
        <v>2768</v>
      </c>
      <c r="C3" s="1" t="s">
        <v>2769</v>
      </c>
      <c r="D3" s="1" t="s">
        <v>2770</v>
      </c>
      <c r="E3" s="4">
        <v>1</v>
      </c>
      <c r="F3" s="1" t="s">
        <v>2771</v>
      </c>
      <c r="G3" s="1" t="s">
        <v>2772</v>
      </c>
      <c r="H3" s="1" t="s">
        <v>45</v>
      </c>
      <c r="I3" s="1" t="s">
        <v>2773</v>
      </c>
      <c r="J3" s="1" t="s">
        <v>2774</v>
      </c>
      <c r="K3" s="1" t="s">
        <v>2775</v>
      </c>
      <c r="L3" s="1" t="s">
        <v>65</v>
      </c>
      <c r="M3" s="1"/>
      <c r="N3" s="3" t="s">
        <v>2776</v>
      </c>
    </row>
    <row r="4" spans="1:14" ht="16">
      <c r="A4" s="1">
        <v>1040</v>
      </c>
      <c r="B4" s="1" t="s">
        <v>2777</v>
      </c>
      <c r="C4" s="1" t="s">
        <v>2778</v>
      </c>
      <c r="D4" s="1">
        <v>1161</v>
      </c>
      <c r="E4" s="4">
        <v>1</v>
      </c>
      <c r="F4" s="1" t="s">
        <v>2779</v>
      </c>
      <c r="G4" s="1" t="s">
        <v>2780</v>
      </c>
      <c r="H4" s="1" t="s">
        <v>45</v>
      </c>
      <c r="I4" s="1" t="s">
        <v>1259</v>
      </c>
      <c r="J4" s="1" t="s">
        <v>2781</v>
      </c>
      <c r="K4" s="1" t="s">
        <v>2782</v>
      </c>
      <c r="L4" s="1" t="s">
        <v>65</v>
      </c>
      <c r="M4" s="1" t="s">
        <v>25</v>
      </c>
      <c r="N4" s="3" t="s">
        <v>1262</v>
      </c>
    </row>
    <row r="5" spans="1:14" ht="16">
      <c r="A5" s="1">
        <v>1283</v>
      </c>
      <c r="B5" s="1" t="s">
        <v>2783</v>
      </c>
      <c r="C5" s="1" t="s">
        <v>2784</v>
      </c>
      <c r="D5" s="1"/>
      <c r="E5" s="4">
        <v>1</v>
      </c>
      <c r="F5" s="1" t="s">
        <v>21</v>
      </c>
      <c r="G5" s="1" t="s">
        <v>21</v>
      </c>
      <c r="H5" s="1" t="s">
        <v>2785</v>
      </c>
      <c r="I5" s="1"/>
      <c r="J5" s="1" t="s">
        <v>2786</v>
      </c>
      <c r="K5" s="1" t="s">
        <v>21</v>
      </c>
      <c r="L5" s="1" t="s">
        <v>88</v>
      </c>
      <c r="M5" s="1"/>
      <c r="N5" s="3" t="s">
        <v>2787</v>
      </c>
    </row>
    <row r="6" spans="1:14" ht="16">
      <c r="A6" s="1">
        <v>1305</v>
      </c>
      <c r="B6" s="1" t="s">
        <v>2788</v>
      </c>
      <c r="C6" s="1" t="s">
        <v>2789</v>
      </c>
      <c r="D6" s="1">
        <v>1186</v>
      </c>
      <c r="E6" s="4">
        <v>1</v>
      </c>
      <c r="F6" s="1" t="s">
        <v>2790</v>
      </c>
      <c r="G6" s="1" t="s">
        <v>2791</v>
      </c>
      <c r="H6" s="1" t="s">
        <v>32</v>
      </c>
      <c r="I6" s="1"/>
      <c r="J6" s="1" t="s">
        <v>2792</v>
      </c>
      <c r="K6" s="1" t="s">
        <v>2793</v>
      </c>
      <c r="L6" s="1" t="s">
        <v>65</v>
      </c>
      <c r="M6" s="1"/>
      <c r="N6" s="3" t="s">
        <v>2794</v>
      </c>
    </row>
    <row r="7" spans="1:14" ht="16">
      <c r="A7" s="1">
        <v>1310</v>
      </c>
      <c r="B7" s="1" t="s">
        <v>2795</v>
      </c>
      <c r="C7" s="1" t="s">
        <v>2796</v>
      </c>
      <c r="D7" s="1" t="s">
        <v>2797</v>
      </c>
      <c r="E7" s="4">
        <v>1</v>
      </c>
      <c r="F7" s="1" t="s">
        <v>2798</v>
      </c>
      <c r="G7" s="1" t="s">
        <v>2799</v>
      </c>
      <c r="H7" s="1" t="s">
        <v>45</v>
      </c>
      <c r="I7" s="1"/>
      <c r="J7" s="1" t="s">
        <v>2800</v>
      </c>
      <c r="K7" s="1" t="s">
        <v>2801</v>
      </c>
      <c r="L7" s="1" t="s">
        <v>65</v>
      </c>
      <c r="M7" s="1" t="s">
        <v>25</v>
      </c>
      <c r="N7" s="3" t="s">
        <v>2802</v>
      </c>
    </row>
    <row r="8" spans="1:14" ht="16">
      <c r="A8" s="1">
        <v>1311</v>
      </c>
      <c r="B8" s="1" t="s">
        <v>2803</v>
      </c>
      <c r="C8" s="1" t="s">
        <v>2804</v>
      </c>
      <c r="D8" s="1">
        <v>1226</v>
      </c>
      <c r="E8" s="4">
        <v>1</v>
      </c>
      <c r="F8" s="1" t="s">
        <v>2805</v>
      </c>
      <c r="G8" s="1" t="s">
        <v>2806</v>
      </c>
      <c r="H8" s="1" t="s">
        <v>45</v>
      </c>
      <c r="I8" s="1"/>
      <c r="J8" s="1" t="s">
        <v>2807</v>
      </c>
      <c r="K8" s="1" t="s">
        <v>2808</v>
      </c>
      <c r="L8" s="1" t="s">
        <v>65</v>
      </c>
      <c r="M8" s="1" t="s">
        <v>2809</v>
      </c>
      <c r="N8" s="3" t="s">
        <v>2810</v>
      </c>
    </row>
    <row r="9" spans="1:14" ht="16">
      <c r="A9" s="1">
        <v>1314</v>
      </c>
      <c r="B9" s="1" t="s">
        <v>2811</v>
      </c>
      <c r="C9" s="1" t="s">
        <v>2812</v>
      </c>
      <c r="D9" s="1">
        <v>1253</v>
      </c>
      <c r="E9" s="4">
        <v>1</v>
      </c>
      <c r="F9" s="1" t="s">
        <v>2813</v>
      </c>
      <c r="G9" s="1" t="s">
        <v>2814</v>
      </c>
      <c r="H9" s="1" t="s">
        <v>45</v>
      </c>
      <c r="I9" s="1"/>
      <c r="J9" s="1" t="s">
        <v>2815</v>
      </c>
      <c r="K9" s="1" t="s">
        <v>2816</v>
      </c>
      <c r="L9" s="1" t="s">
        <v>48</v>
      </c>
      <c r="M9" s="1" t="s">
        <v>2817</v>
      </c>
      <c r="N9" s="3" t="s">
        <v>2818</v>
      </c>
    </row>
    <row r="10" spans="1:14" ht="16">
      <c r="A10" s="1">
        <v>1315</v>
      </c>
      <c r="B10" s="1" t="s">
        <v>2819</v>
      </c>
      <c r="C10" s="1" t="s">
        <v>2820</v>
      </c>
      <c r="D10" s="1" t="s">
        <v>2821</v>
      </c>
      <c r="E10" s="4">
        <v>1</v>
      </c>
      <c r="F10" s="1" t="s">
        <v>2822</v>
      </c>
      <c r="G10" s="1" t="s">
        <v>2823</v>
      </c>
      <c r="H10" s="1" t="s">
        <v>45</v>
      </c>
      <c r="I10" s="1"/>
      <c r="J10" s="1" t="s">
        <v>2824</v>
      </c>
      <c r="K10" s="1" t="s">
        <v>2825</v>
      </c>
      <c r="L10" s="1" t="s">
        <v>36</v>
      </c>
      <c r="M10" s="1" t="s">
        <v>25</v>
      </c>
      <c r="N10" s="3" t="s">
        <v>2826</v>
      </c>
    </row>
    <row r="11" spans="1:14" ht="16">
      <c r="A11" s="1">
        <v>1316</v>
      </c>
      <c r="B11" s="1" t="s">
        <v>2827</v>
      </c>
      <c r="C11" s="1" t="s">
        <v>2828</v>
      </c>
      <c r="D11" s="1" t="s">
        <v>2829</v>
      </c>
      <c r="E11" s="4">
        <v>1</v>
      </c>
      <c r="F11" s="1" t="s">
        <v>2830</v>
      </c>
      <c r="G11" s="1" t="s">
        <v>2831</v>
      </c>
      <c r="H11" s="1" t="s">
        <v>45</v>
      </c>
      <c r="I11" s="1"/>
      <c r="J11" s="20" t="s">
        <v>3803</v>
      </c>
      <c r="K11" s="1" t="s">
        <v>2832</v>
      </c>
      <c r="L11" s="1" t="s">
        <v>65</v>
      </c>
      <c r="M11" s="1" t="s">
        <v>2809</v>
      </c>
      <c r="N11" s="3" t="s">
        <v>2833</v>
      </c>
    </row>
    <row r="12" spans="1:14" ht="16">
      <c r="A12" s="1">
        <v>1317</v>
      </c>
      <c r="B12" s="1" t="s">
        <v>2834</v>
      </c>
      <c r="C12" s="1" t="s">
        <v>2804</v>
      </c>
      <c r="D12" s="1">
        <v>1226</v>
      </c>
      <c r="E12" s="4">
        <v>1</v>
      </c>
      <c r="F12" s="1" t="s">
        <v>2835</v>
      </c>
      <c r="G12" s="1" t="s">
        <v>2836</v>
      </c>
      <c r="H12" s="1" t="s">
        <v>77</v>
      </c>
      <c r="I12" s="1"/>
      <c r="J12" s="1" t="s">
        <v>2837</v>
      </c>
      <c r="K12" s="1" t="s">
        <v>2838</v>
      </c>
      <c r="L12" s="1" t="s">
        <v>65</v>
      </c>
      <c r="M12" s="1" t="s">
        <v>2817</v>
      </c>
      <c r="N12" s="3" t="s">
        <v>2839</v>
      </c>
    </row>
    <row r="13" spans="1:14" ht="16">
      <c r="A13" s="1">
        <v>1358</v>
      </c>
      <c r="B13" s="1" t="s">
        <v>2840</v>
      </c>
      <c r="C13" s="1" t="s">
        <v>2841</v>
      </c>
      <c r="D13" s="1" t="s">
        <v>2842</v>
      </c>
      <c r="E13" s="4">
        <v>1</v>
      </c>
      <c r="F13" s="1" t="s">
        <v>2843</v>
      </c>
      <c r="G13" s="1" t="s">
        <v>2844</v>
      </c>
      <c r="H13" s="1" t="s">
        <v>45</v>
      </c>
      <c r="I13" s="1"/>
      <c r="J13" s="1" t="s">
        <v>2845</v>
      </c>
      <c r="K13" s="1" t="s">
        <v>2846</v>
      </c>
      <c r="L13" s="1" t="s">
        <v>36</v>
      </c>
      <c r="M13" s="1"/>
      <c r="N13" s="3" t="s">
        <v>2847</v>
      </c>
    </row>
    <row r="14" spans="1:14" ht="16">
      <c r="A14" s="1">
        <v>1367</v>
      </c>
      <c r="B14" s="1" t="s">
        <v>2848</v>
      </c>
      <c r="C14" s="1" t="s">
        <v>2849</v>
      </c>
      <c r="D14" s="1" t="s">
        <v>2850</v>
      </c>
      <c r="E14" s="4">
        <v>1</v>
      </c>
      <c r="F14" s="1" t="s">
        <v>2851</v>
      </c>
      <c r="G14" s="1" t="s">
        <v>2852</v>
      </c>
      <c r="H14" s="1" t="s">
        <v>45</v>
      </c>
      <c r="I14" s="1"/>
      <c r="J14" s="1" t="s">
        <v>2853</v>
      </c>
      <c r="K14" s="1" t="s">
        <v>2854</v>
      </c>
      <c r="L14" s="1" t="s">
        <v>65</v>
      </c>
      <c r="M14" s="1" t="s">
        <v>2817</v>
      </c>
      <c r="N14" s="3" t="s">
        <v>2855</v>
      </c>
    </row>
    <row r="15" spans="1:14" ht="16">
      <c r="A15" s="1">
        <v>1381</v>
      </c>
      <c r="B15" s="1" t="s">
        <v>2856</v>
      </c>
      <c r="C15" s="1" t="s">
        <v>2857</v>
      </c>
      <c r="D15" s="1" t="s">
        <v>2858</v>
      </c>
      <c r="E15" s="4">
        <v>1</v>
      </c>
      <c r="F15" s="1" t="s">
        <v>2859</v>
      </c>
      <c r="G15" s="1" t="s">
        <v>2860</v>
      </c>
      <c r="H15" s="1" t="s">
        <v>32</v>
      </c>
      <c r="I15" s="1"/>
      <c r="J15" s="1" t="s">
        <v>2861</v>
      </c>
      <c r="K15" s="1" t="s">
        <v>2862</v>
      </c>
      <c r="L15" s="1" t="s">
        <v>65</v>
      </c>
      <c r="M15" s="1" t="s">
        <v>2817</v>
      </c>
      <c r="N15" s="3" t="s">
        <v>2863</v>
      </c>
    </row>
    <row r="16" spans="1:14" ht="16">
      <c r="A16" s="1">
        <v>1410</v>
      </c>
      <c r="B16" s="1" t="s">
        <v>2864</v>
      </c>
      <c r="C16" s="1" t="s">
        <v>2865</v>
      </c>
      <c r="D16" s="1">
        <v>1131</v>
      </c>
      <c r="E16" s="4">
        <v>1</v>
      </c>
      <c r="F16" s="1" t="s">
        <v>2866</v>
      </c>
      <c r="G16" s="1" t="s">
        <v>2867</v>
      </c>
      <c r="H16" s="1" t="s">
        <v>32</v>
      </c>
      <c r="I16" s="1"/>
      <c r="J16" s="1" t="s">
        <v>717</v>
      </c>
      <c r="K16" s="1" t="s">
        <v>2868</v>
      </c>
      <c r="L16" s="1" t="s">
        <v>65</v>
      </c>
      <c r="M16" s="1"/>
      <c r="N16" s="3" t="s">
        <v>2869</v>
      </c>
    </row>
    <row r="17" spans="1:14" ht="16">
      <c r="A17" s="1">
        <v>1424</v>
      </c>
      <c r="B17" s="1" t="s">
        <v>2870</v>
      </c>
      <c r="C17" s="1" t="s">
        <v>2871</v>
      </c>
      <c r="D17" s="1">
        <v>1265</v>
      </c>
      <c r="E17" s="4">
        <v>1</v>
      </c>
      <c r="F17" s="1" t="s">
        <v>2872</v>
      </c>
      <c r="G17" s="1" t="s">
        <v>2873</v>
      </c>
      <c r="H17" s="1" t="s">
        <v>45</v>
      </c>
      <c r="I17" s="1"/>
      <c r="J17" s="1" t="s">
        <v>2874</v>
      </c>
      <c r="K17" s="1" t="s">
        <v>2875</v>
      </c>
      <c r="L17" s="1" t="s">
        <v>36</v>
      </c>
      <c r="M17" s="1" t="s">
        <v>2817</v>
      </c>
      <c r="N17" s="3" t="s">
        <v>2876</v>
      </c>
    </row>
    <row r="18" spans="1:14" ht="16">
      <c r="A18" s="1">
        <v>1426</v>
      </c>
      <c r="B18" s="1" t="s">
        <v>2877</v>
      </c>
      <c r="C18" s="1" t="s">
        <v>2878</v>
      </c>
      <c r="D18" s="1">
        <v>1260</v>
      </c>
      <c r="E18" s="4">
        <v>1</v>
      </c>
      <c r="F18" s="1" t="s">
        <v>409</v>
      </c>
      <c r="G18" s="1" t="s">
        <v>2879</v>
      </c>
      <c r="H18" s="1" t="s">
        <v>32</v>
      </c>
      <c r="I18" s="1"/>
      <c r="J18" s="1" t="s">
        <v>2880</v>
      </c>
      <c r="K18" s="1" t="s">
        <v>21</v>
      </c>
      <c r="L18" s="1" t="s">
        <v>48</v>
      </c>
      <c r="M18" s="1" t="s">
        <v>2817</v>
      </c>
      <c r="N18" s="3" t="s">
        <v>2881</v>
      </c>
    </row>
    <row r="19" spans="1:14" ht="16">
      <c r="A19" s="1">
        <v>1427</v>
      </c>
      <c r="B19" s="1" t="s">
        <v>2882</v>
      </c>
      <c r="C19" s="1" t="s">
        <v>2883</v>
      </c>
      <c r="D19" s="1">
        <v>1262</v>
      </c>
      <c r="E19" s="4">
        <v>1</v>
      </c>
      <c r="F19" s="1" t="s">
        <v>2884</v>
      </c>
      <c r="G19" s="1" t="s">
        <v>2885</v>
      </c>
      <c r="H19" s="1" t="s">
        <v>77</v>
      </c>
      <c r="I19" s="1"/>
      <c r="J19" s="1" t="s">
        <v>2886</v>
      </c>
      <c r="K19" s="1" t="s">
        <v>2887</v>
      </c>
      <c r="L19" s="1" t="s">
        <v>65</v>
      </c>
      <c r="M19" s="1" t="s">
        <v>2817</v>
      </c>
      <c r="N19" s="3" t="s">
        <v>2888</v>
      </c>
    </row>
    <row r="20" spans="1:14" ht="16">
      <c r="A20" s="1">
        <v>1428</v>
      </c>
      <c r="B20" s="1" t="s">
        <v>2889</v>
      </c>
      <c r="C20" s="1" t="s">
        <v>2890</v>
      </c>
      <c r="D20" s="1">
        <v>1255</v>
      </c>
      <c r="E20" s="4">
        <v>1</v>
      </c>
      <c r="F20" s="1" t="s">
        <v>2891</v>
      </c>
      <c r="G20" s="1" t="s">
        <v>2892</v>
      </c>
      <c r="H20" s="1" t="s">
        <v>45</v>
      </c>
      <c r="I20" s="1"/>
      <c r="J20" s="1" t="s">
        <v>2893</v>
      </c>
      <c r="K20" s="1" t="s">
        <v>21</v>
      </c>
      <c r="L20" s="1" t="s">
        <v>88</v>
      </c>
      <c r="M20" s="1" t="s">
        <v>2817</v>
      </c>
      <c r="N20" s="3" t="s">
        <v>2894</v>
      </c>
    </row>
    <row r="21" spans="1:14" ht="16">
      <c r="A21" s="1">
        <v>1429</v>
      </c>
      <c r="B21" s="1" t="s">
        <v>2895</v>
      </c>
      <c r="C21" s="1" t="s">
        <v>2896</v>
      </c>
      <c r="D21" s="1">
        <v>1159</v>
      </c>
      <c r="E21" s="4">
        <v>1</v>
      </c>
      <c r="F21" s="1" t="s">
        <v>2897</v>
      </c>
      <c r="G21" s="1" t="s">
        <v>2898</v>
      </c>
      <c r="H21" s="1" t="s">
        <v>77</v>
      </c>
      <c r="I21" s="1"/>
      <c r="J21" s="1" t="s">
        <v>2899</v>
      </c>
      <c r="K21" s="1" t="s">
        <v>2900</v>
      </c>
      <c r="L21" s="1" t="s">
        <v>65</v>
      </c>
      <c r="M21" s="1" t="s">
        <v>2183</v>
      </c>
      <c r="N21" s="3" t="s">
        <v>2894</v>
      </c>
    </row>
    <row r="22" spans="1:14" ht="16">
      <c r="A22" s="1">
        <v>1460</v>
      </c>
      <c r="B22" s="1" t="s">
        <v>2901</v>
      </c>
      <c r="C22" s="1" t="s">
        <v>2902</v>
      </c>
      <c r="D22" s="1">
        <v>1205</v>
      </c>
      <c r="E22" s="4">
        <v>1</v>
      </c>
      <c r="F22" s="1" t="s">
        <v>2903</v>
      </c>
      <c r="G22" s="1" t="s">
        <v>2904</v>
      </c>
      <c r="H22" s="1" t="s">
        <v>32</v>
      </c>
      <c r="I22" s="1" t="s">
        <v>2905</v>
      </c>
      <c r="J22" s="1" t="s">
        <v>2906</v>
      </c>
      <c r="K22" s="1" t="s">
        <v>21</v>
      </c>
      <c r="L22" s="1" t="s">
        <v>1305</v>
      </c>
      <c r="M22" s="1" t="s">
        <v>1109</v>
      </c>
      <c r="N22" s="3" t="s">
        <v>2907</v>
      </c>
    </row>
    <row r="23" spans="1:14" ht="16">
      <c r="A23" s="1">
        <v>1470</v>
      </c>
      <c r="B23" s="1" t="s">
        <v>2908</v>
      </c>
      <c r="C23" s="1" t="s">
        <v>2909</v>
      </c>
      <c r="D23" s="1">
        <v>1183</v>
      </c>
      <c r="E23" s="4">
        <v>1</v>
      </c>
      <c r="F23" s="1" t="s">
        <v>2910</v>
      </c>
      <c r="G23" s="1" t="s">
        <v>2911</v>
      </c>
      <c r="H23" s="1" t="s">
        <v>32</v>
      </c>
      <c r="I23" s="1"/>
      <c r="J23" s="1" t="s">
        <v>2912</v>
      </c>
      <c r="K23" s="1" t="s">
        <v>2913</v>
      </c>
      <c r="L23" s="1" t="s">
        <v>65</v>
      </c>
      <c r="M23" s="1"/>
      <c r="N23" s="3" t="s">
        <v>2914</v>
      </c>
    </row>
    <row r="24" spans="1:14" ht="16">
      <c r="A24" s="1">
        <v>1472</v>
      </c>
      <c r="B24" s="1" t="s">
        <v>2915</v>
      </c>
      <c r="C24" s="1" t="s">
        <v>2916</v>
      </c>
      <c r="D24" s="1">
        <v>1257</v>
      </c>
      <c r="E24" s="4">
        <v>1</v>
      </c>
      <c r="F24" s="1" t="s">
        <v>2917</v>
      </c>
      <c r="G24" s="1" t="s">
        <v>2918</v>
      </c>
      <c r="H24" s="1" t="s">
        <v>77</v>
      </c>
      <c r="I24" s="1"/>
      <c r="J24" s="1" t="s">
        <v>2919</v>
      </c>
      <c r="K24" s="1" t="s">
        <v>21</v>
      </c>
      <c r="L24" s="1" t="s">
        <v>1305</v>
      </c>
      <c r="M24" s="1" t="s">
        <v>2817</v>
      </c>
      <c r="N24" s="3" t="s">
        <v>2920</v>
      </c>
    </row>
    <row r="25" spans="1:14" ht="16">
      <c r="A25" s="1">
        <v>1475</v>
      </c>
      <c r="B25" s="1" t="s">
        <v>2921</v>
      </c>
      <c r="C25" s="1" t="s">
        <v>2922</v>
      </c>
      <c r="D25" s="1">
        <v>1263</v>
      </c>
      <c r="E25" s="4">
        <v>1</v>
      </c>
      <c r="F25" s="1" t="s">
        <v>2923</v>
      </c>
      <c r="G25" s="1" t="s">
        <v>2924</v>
      </c>
      <c r="H25" s="1" t="s">
        <v>77</v>
      </c>
      <c r="I25" s="1"/>
      <c r="J25" s="1" t="s">
        <v>2925</v>
      </c>
      <c r="K25" s="1" t="s">
        <v>21</v>
      </c>
      <c r="L25" s="1" t="s">
        <v>48</v>
      </c>
      <c r="M25" s="1" t="s">
        <v>2817</v>
      </c>
      <c r="N25" s="3" t="s">
        <v>2926</v>
      </c>
    </row>
    <row r="26" spans="1:14" ht="16">
      <c r="A26" s="1">
        <v>1485</v>
      </c>
      <c r="B26" s="1" t="s">
        <v>2927</v>
      </c>
      <c r="C26" s="1" t="s">
        <v>2928</v>
      </c>
      <c r="D26" s="1">
        <v>1254</v>
      </c>
      <c r="E26" s="4">
        <v>1</v>
      </c>
      <c r="F26" s="1" t="s">
        <v>2929</v>
      </c>
      <c r="G26" s="1" t="s">
        <v>2930</v>
      </c>
      <c r="H26" s="1" t="s">
        <v>77</v>
      </c>
      <c r="I26" s="1"/>
      <c r="J26" s="1" t="s">
        <v>2931</v>
      </c>
      <c r="K26" s="1" t="s">
        <v>21</v>
      </c>
      <c r="L26" s="1" t="s">
        <v>48</v>
      </c>
      <c r="M26" s="1" t="s">
        <v>2817</v>
      </c>
      <c r="N26" s="3" t="s">
        <v>2932</v>
      </c>
    </row>
    <row r="27" spans="1:14" ht="16">
      <c r="A27" s="1">
        <v>1516</v>
      </c>
      <c r="B27" s="1" t="s">
        <v>2933</v>
      </c>
      <c r="C27" s="1" t="s">
        <v>2934</v>
      </c>
      <c r="D27" s="1">
        <v>1213</v>
      </c>
      <c r="E27" s="4">
        <v>1</v>
      </c>
      <c r="F27" s="1" t="s">
        <v>2935</v>
      </c>
      <c r="G27" s="1" t="s">
        <v>2936</v>
      </c>
      <c r="H27" s="1" t="s">
        <v>45</v>
      </c>
      <c r="I27" s="1"/>
      <c r="J27" s="1" t="s">
        <v>2937</v>
      </c>
      <c r="K27" s="1" t="s">
        <v>21</v>
      </c>
      <c r="L27" s="1" t="s">
        <v>48</v>
      </c>
      <c r="M27" s="1"/>
      <c r="N27" s="3" t="s">
        <v>2938</v>
      </c>
    </row>
    <row r="28" spans="1:14" ht="16">
      <c r="A28" s="1">
        <v>1520</v>
      </c>
      <c r="B28" s="1" t="s">
        <v>2939</v>
      </c>
      <c r="C28" s="1" t="s">
        <v>2940</v>
      </c>
      <c r="D28" s="1">
        <v>1274</v>
      </c>
      <c r="E28" s="4">
        <v>1</v>
      </c>
      <c r="F28" s="1" t="s">
        <v>2667</v>
      </c>
      <c r="G28" s="1" t="s">
        <v>2941</v>
      </c>
      <c r="H28" s="1" t="s">
        <v>32</v>
      </c>
      <c r="I28" s="1" t="s">
        <v>2942</v>
      </c>
      <c r="J28" s="1" t="s">
        <v>2943</v>
      </c>
      <c r="K28" s="1" t="s">
        <v>2944</v>
      </c>
      <c r="L28" s="1" t="s">
        <v>65</v>
      </c>
      <c r="M28" s="1"/>
      <c r="N28" s="3" t="s">
        <v>2945</v>
      </c>
    </row>
    <row r="29" spans="1:14" ht="16">
      <c r="A29" s="1">
        <v>1523</v>
      </c>
      <c r="B29" s="1" t="s">
        <v>2946</v>
      </c>
      <c r="C29" s="1" t="s">
        <v>2947</v>
      </c>
      <c r="D29" s="1">
        <v>1131</v>
      </c>
      <c r="E29" s="4">
        <v>1</v>
      </c>
      <c r="F29" s="1" t="s">
        <v>2948</v>
      </c>
      <c r="G29" s="1" t="s">
        <v>2949</v>
      </c>
      <c r="H29" s="1" t="s">
        <v>77</v>
      </c>
      <c r="I29" s="1"/>
      <c r="J29" s="1" t="s">
        <v>2950</v>
      </c>
      <c r="K29" s="1" t="s">
        <v>2951</v>
      </c>
      <c r="L29" s="1" t="s">
        <v>36</v>
      </c>
      <c r="M29" s="1"/>
      <c r="N29" s="3" t="s">
        <v>2952</v>
      </c>
    </row>
    <row r="30" spans="1:14" ht="16">
      <c r="A30" s="1">
        <v>1524</v>
      </c>
      <c r="B30" s="1" t="s">
        <v>2953</v>
      </c>
      <c r="C30" s="1" t="s">
        <v>2954</v>
      </c>
      <c r="D30" s="1">
        <v>1161</v>
      </c>
      <c r="E30" s="4">
        <v>1</v>
      </c>
      <c r="F30" s="1" t="s">
        <v>2955</v>
      </c>
      <c r="G30" s="1" t="s">
        <v>2956</v>
      </c>
      <c r="H30" s="1" t="s">
        <v>32</v>
      </c>
      <c r="I30" s="1"/>
      <c r="J30" s="1" t="s">
        <v>2957</v>
      </c>
      <c r="K30" s="1" t="s">
        <v>2958</v>
      </c>
      <c r="L30" s="1" t="s">
        <v>65</v>
      </c>
      <c r="M30" s="1" t="s">
        <v>25</v>
      </c>
      <c r="N30" s="3" t="s">
        <v>2959</v>
      </c>
    </row>
    <row r="31" spans="1:14" ht="16">
      <c r="A31" s="1">
        <v>1525</v>
      </c>
      <c r="B31" s="1" t="s">
        <v>2960</v>
      </c>
      <c r="C31" s="1" t="s">
        <v>2961</v>
      </c>
      <c r="D31" s="1">
        <v>1192</v>
      </c>
      <c r="E31" s="4">
        <v>1</v>
      </c>
      <c r="F31" s="1" t="s">
        <v>2962</v>
      </c>
      <c r="G31" s="1" t="s">
        <v>2963</v>
      </c>
      <c r="H31" s="1" t="s">
        <v>77</v>
      </c>
      <c r="I31" s="1"/>
      <c r="J31" s="1" t="s">
        <v>2964</v>
      </c>
      <c r="K31" s="1" t="s">
        <v>2965</v>
      </c>
      <c r="L31" s="1" t="s">
        <v>65</v>
      </c>
      <c r="M31" s="1"/>
      <c r="N31" s="3" t="s">
        <v>2966</v>
      </c>
    </row>
    <row r="32" spans="1:14" ht="16">
      <c r="A32" s="1">
        <v>1526</v>
      </c>
      <c r="B32" s="1" t="s">
        <v>2967</v>
      </c>
      <c r="C32" s="1" t="s">
        <v>2968</v>
      </c>
      <c r="D32" s="1">
        <v>1165</v>
      </c>
      <c r="E32" s="4">
        <v>1</v>
      </c>
      <c r="F32" s="1" t="s">
        <v>2969</v>
      </c>
      <c r="G32" s="1" t="s">
        <v>2970</v>
      </c>
      <c r="H32" s="1" t="s">
        <v>45</v>
      </c>
      <c r="I32" s="1"/>
      <c r="J32" s="1" t="s">
        <v>2971</v>
      </c>
      <c r="K32" s="1" t="s">
        <v>2972</v>
      </c>
      <c r="L32" s="1" t="s">
        <v>65</v>
      </c>
      <c r="M32" s="1" t="s">
        <v>25</v>
      </c>
      <c r="N32" s="3" t="s">
        <v>2973</v>
      </c>
    </row>
    <row r="33" spans="1:14" ht="16">
      <c r="A33" s="1">
        <v>1527</v>
      </c>
      <c r="B33" s="1" t="s">
        <v>2974</v>
      </c>
      <c r="C33" s="1" t="s">
        <v>2975</v>
      </c>
      <c r="D33" s="1">
        <v>1230</v>
      </c>
      <c r="E33" s="4">
        <v>1</v>
      </c>
      <c r="F33" s="1" t="s">
        <v>2976</v>
      </c>
      <c r="G33" s="1" t="s">
        <v>2977</v>
      </c>
      <c r="H33" s="1" t="s">
        <v>45</v>
      </c>
      <c r="I33" s="1"/>
      <c r="J33" s="1" t="s">
        <v>2978</v>
      </c>
      <c r="K33" s="1" t="s">
        <v>2140</v>
      </c>
      <c r="L33" s="1" t="s">
        <v>65</v>
      </c>
      <c r="M33" s="1"/>
      <c r="N33" s="3" t="s">
        <v>2979</v>
      </c>
    </row>
    <row r="34" spans="1:14" ht="16">
      <c r="A34" s="1">
        <v>1530</v>
      </c>
      <c r="B34" s="1" t="s">
        <v>2980</v>
      </c>
      <c r="C34" s="1" t="s">
        <v>2981</v>
      </c>
      <c r="D34" s="1">
        <v>1260</v>
      </c>
      <c r="E34" s="4">
        <v>1</v>
      </c>
      <c r="F34" s="1" t="s">
        <v>2982</v>
      </c>
      <c r="G34" s="1" t="s">
        <v>2983</v>
      </c>
      <c r="H34" s="1" t="s">
        <v>77</v>
      </c>
      <c r="I34" s="1"/>
      <c r="J34" s="1" t="s">
        <v>321</v>
      </c>
      <c r="K34" s="1" t="s">
        <v>2495</v>
      </c>
      <c r="L34" s="1" t="s">
        <v>1305</v>
      </c>
      <c r="M34" s="1"/>
      <c r="N34" s="3" t="s">
        <v>2984</v>
      </c>
    </row>
    <row r="35" spans="1:14" ht="16">
      <c r="A35" s="1">
        <v>1531</v>
      </c>
      <c r="B35" s="1" t="s">
        <v>2985</v>
      </c>
      <c r="C35" s="1" t="s">
        <v>2986</v>
      </c>
      <c r="D35" s="1">
        <v>1264</v>
      </c>
      <c r="E35" s="4">
        <v>1</v>
      </c>
      <c r="F35" s="1" t="s">
        <v>2987</v>
      </c>
      <c r="G35" s="1" t="s">
        <v>2988</v>
      </c>
      <c r="H35" s="1" t="s">
        <v>45</v>
      </c>
      <c r="I35" s="1" t="s">
        <v>2989</v>
      </c>
      <c r="J35" s="1" t="s">
        <v>2990</v>
      </c>
      <c r="K35" s="1" t="s">
        <v>2991</v>
      </c>
      <c r="L35" s="1" t="s">
        <v>65</v>
      </c>
      <c r="M35" s="1" t="s">
        <v>25</v>
      </c>
      <c r="N35" s="3" t="s">
        <v>2992</v>
      </c>
    </row>
    <row r="36" spans="1:14" ht="16">
      <c r="A36" s="1">
        <v>1534</v>
      </c>
      <c r="B36" s="1" t="s">
        <v>2993</v>
      </c>
      <c r="C36" s="1" t="s">
        <v>2994</v>
      </c>
      <c r="D36" s="1">
        <v>1171</v>
      </c>
      <c r="E36" s="4">
        <v>1</v>
      </c>
      <c r="F36" s="1" t="s">
        <v>2995</v>
      </c>
      <c r="G36" s="1" t="s">
        <v>2996</v>
      </c>
      <c r="H36" s="1" t="s">
        <v>77</v>
      </c>
      <c r="I36" s="1"/>
      <c r="J36" s="1" t="s">
        <v>2997</v>
      </c>
      <c r="K36" s="1" t="s">
        <v>2998</v>
      </c>
      <c r="L36" s="1" t="s">
        <v>65</v>
      </c>
      <c r="M36" s="1" t="s">
        <v>25</v>
      </c>
      <c r="N36" s="3" t="s">
        <v>2999</v>
      </c>
    </row>
    <row r="37" spans="1:14" ht="16">
      <c r="A37" s="1">
        <v>1540</v>
      </c>
      <c r="B37" s="1" t="s">
        <v>3000</v>
      </c>
      <c r="C37" s="1" t="s">
        <v>3001</v>
      </c>
      <c r="D37" s="1">
        <v>1206</v>
      </c>
      <c r="E37" s="4">
        <v>1</v>
      </c>
      <c r="F37" s="1" t="s">
        <v>3002</v>
      </c>
      <c r="G37" s="1" t="s">
        <v>69</v>
      </c>
      <c r="H37" s="1" t="s">
        <v>32</v>
      </c>
      <c r="I37" s="1"/>
      <c r="J37" s="1" t="s">
        <v>3003</v>
      </c>
      <c r="K37" s="1" t="s">
        <v>2944</v>
      </c>
      <c r="L37" s="1" t="s">
        <v>65</v>
      </c>
      <c r="M37" s="1" t="s">
        <v>80</v>
      </c>
      <c r="N37" s="3" t="s">
        <v>3004</v>
      </c>
    </row>
    <row r="38" spans="1:14" ht="16">
      <c r="A38" s="1">
        <v>1571</v>
      </c>
      <c r="B38" s="1" t="s">
        <v>3005</v>
      </c>
      <c r="C38" s="1" t="s">
        <v>3006</v>
      </c>
      <c r="D38" s="1">
        <v>1276</v>
      </c>
      <c r="E38" s="4">
        <v>1</v>
      </c>
      <c r="F38" s="1" t="s">
        <v>3007</v>
      </c>
      <c r="G38" s="1" t="s">
        <v>3008</v>
      </c>
      <c r="H38" s="1" t="s">
        <v>77</v>
      </c>
      <c r="I38" s="1"/>
      <c r="J38" s="1" t="s">
        <v>3009</v>
      </c>
      <c r="K38" s="1" t="s">
        <v>3010</v>
      </c>
      <c r="L38" s="1" t="s">
        <v>65</v>
      </c>
      <c r="M38" s="1" t="s">
        <v>2817</v>
      </c>
      <c r="N38" s="3" t="s">
        <v>3011</v>
      </c>
    </row>
    <row r="39" spans="1:14" ht="16">
      <c r="A39" s="1">
        <v>1956</v>
      </c>
      <c r="B39" s="1" t="s">
        <v>3012</v>
      </c>
      <c r="C39" s="1" t="s">
        <v>3013</v>
      </c>
      <c r="D39" s="1">
        <v>1192</v>
      </c>
      <c r="E39" s="4">
        <v>1</v>
      </c>
      <c r="F39" s="1" t="s">
        <v>3014</v>
      </c>
      <c r="G39" s="1" t="s">
        <v>3015</v>
      </c>
      <c r="H39" s="1" t="s">
        <v>45</v>
      </c>
      <c r="I39" s="1"/>
      <c r="J39" s="1" t="s">
        <v>3016</v>
      </c>
      <c r="K39" s="1" t="s">
        <v>3017</v>
      </c>
      <c r="L39" s="1" t="s">
        <v>65</v>
      </c>
      <c r="M39" s="1" t="s">
        <v>3018</v>
      </c>
      <c r="N39" s="3" t="s">
        <v>3019</v>
      </c>
    </row>
    <row r="40" spans="1:14" ht="16">
      <c r="A40" s="1">
        <v>1989</v>
      </c>
      <c r="B40" s="1" t="s">
        <v>3020</v>
      </c>
      <c r="C40" s="1" t="s">
        <v>3021</v>
      </c>
      <c r="D40" s="1">
        <v>1218</v>
      </c>
      <c r="E40" s="4">
        <v>1</v>
      </c>
      <c r="F40" s="1" t="s">
        <v>3022</v>
      </c>
      <c r="G40" s="1" t="s">
        <v>3023</v>
      </c>
      <c r="H40" s="1" t="s">
        <v>77</v>
      </c>
      <c r="I40" s="1"/>
      <c r="J40" s="1" t="s">
        <v>3024</v>
      </c>
      <c r="K40" s="1" t="s">
        <v>3025</v>
      </c>
      <c r="L40" s="1" t="s">
        <v>65</v>
      </c>
      <c r="M40" s="1" t="s">
        <v>25</v>
      </c>
      <c r="N40" s="3" t="s">
        <v>3026</v>
      </c>
    </row>
    <row r="41" spans="1:14" ht="16">
      <c r="A41" s="1">
        <v>2101</v>
      </c>
      <c r="B41" s="1" t="s">
        <v>3027</v>
      </c>
      <c r="C41" s="1" t="s">
        <v>3028</v>
      </c>
      <c r="D41" s="1">
        <v>1213</v>
      </c>
      <c r="E41" s="4">
        <v>1</v>
      </c>
      <c r="F41" s="1" t="s">
        <v>3029</v>
      </c>
      <c r="G41" s="1" t="s">
        <v>3030</v>
      </c>
      <c r="H41" s="1" t="s">
        <v>77</v>
      </c>
      <c r="I41" s="1"/>
      <c r="J41" s="1" t="s">
        <v>321</v>
      </c>
      <c r="K41" s="1" t="s">
        <v>3031</v>
      </c>
      <c r="L41" s="1" t="s">
        <v>65</v>
      </c>
      <c r="M41" s="1"/>
      <c r="N41" s="3" t="s">
        <v>3032</v>
      </c>
    </row>
    <row r="42" spans="1:14" ht="16">
      <c r="A42" s="1">
        <v>2133</v>
      </c>
      <c r="B42" s="1" t="s">
        <v>3033</v>
      </c>
      <c r="C42" s="1" t="s">
        <v>3034</v>
      </c>
      <c r="D42" s="1">
        <v>1246</v>
      </c>
      <c r="E42" s="4">
        <v>1</v>
      </c>
      <c r="F42" s="1" t="s">
        <v>3035</v>
      </c>
      <c r="G42" s="1" t="s">
        <v>3036</v>
      </c>
      <c r="H42" s="1" t="s">
        <v>32</v>
      </c>
      <c r="I42" s="1"/>
      <c r="J42" s="1" t="s">
        <v>3037</v>
      </c>
      <c r="K42" s="1" t="s">
        <v>2862</v>
      </c>
      <c r="L42" s="1" t="s">
        <v>65</v>
      </c>
      <c r="M42" s="1"/>
      <c r="N42" s="3" t="s">
        <v>3038</v>
      </c>
    </row>
    <row r="43" spans="1:14" ht="16">
      <c r="A43" s="1">
        <v>2163</v>
      </c>
      <c r="B43" s="1" t="s">
        <v>3039</v>
      </c>
      <c r="C43" s="1" t="s">
        <v>3040</v>
      </c>
      <c r="D43" s="1">
        <v>1243</v>
      </c>
      <c r="E43" s="4">
        <v>1</v>
      </c>
      <c r="F43" s="1" t="s">
        <v>21</v>
      </c>
      <c r="G43" s="1" t="s">
        <v>21</v>
      </c>
      <c r="H43" s="1" t="s">
        <v>77</v>
      </c>
      <c r="I43" s="1"/>
      <c r="J43" s="1" t="s">
        <v>717</v>
      </c>
      <c r="K43" s="1" t="s">
        <v>3041</v>
      </c>
      <c r="L43" s="1" t="s">
        <v>65</v>
      </c>
      <c r="M43" s="1"/>
      <c r="N43" s="3" t="s">
        <v>3042</v>
      </c>
    </row>
    <row r="44" spans="1:14" ht="16">
      <c r="A44" s="1">
        <v>2190</v>
      </c>
      <c r="B44" s="1" t="s">
        <v>3043</v>
      </c>
      <c r="C44" s="1" t="s">
        <v>3044</v>
      </c>
      <c r="D44" s="1">
        <v>1170</v>
      </c>
      <c r="E44" s="4">
        <v>1</v>
      </c>
      <c r="F44" s="1" t="s">
        <v>3045</v>
      </c>
      <c r="G44" s="1" t="s">
        <v>3046</v>
      </c>
      <c r="H44" s="1" t="s">
        <v>45</v>
      </c>
      <c r="I44" s="1"/>
      <c r="J44" s="1" t="s">
        <v>3047</v>
      </c>
      <c r="K44" s="1" t="s">
        <v>3048</v>
      </c>
      <c r="L44" s="1" t="s">
        <v>65</v>
      </c>
      <c r="M44" s="1"/>
      <c r="N44" s="3" t="s">
        <v>3049</v>
      </c>
    </row>
    <row r="45" spans="1:14" ht="16">
      <c r="A45" s="1">
        <v>2364</v>
      </c>
      <c r="B45" s="1" t="s">
        <v>3050</v>
      </c>
      <c r="C45" s="1" t="s">
        <v>3051</v>
      </c>
      <c r="D45" s="1">
        <v>1263</v>
      </c>
      <c r="E45" s="4">
        <v>1</v>
      </c>
      <c r="F45" s="1" t="s">
        <v>3052</v>
      </c>
      <c r="G45" s="1" t="s">
        <v>3053</v>
      </c>
      <c r="H45" s="1" t="s">
        <v>45</v>
      </c>
      <c r="I45" s="1"/>
      <c r="J45" s="1" t="s">
        <v>717</v>
      </c>
      <c r="K45" s="1" t="s">
        <v>2862</v>
      </c>
      <c r="L45" s="1" t="s">
        <v>65</v>
      </c>
      <c r="M45" s="1"/>
      <c r="N45" s="3" t="s">
        <v>3054</v>
      </c>
    </row>
    <row r="46" spans="1:14" ht="16">
      <c r="A46" s="1">
        <v>2370</v>
      </c>
      <c r="B46" s="1" t="s">
        <v>3055</v>
      </c>
      <c r="C46" s="1" t="s">
        <v>3056</v>
      </c>
      <c r="D46" s="1">
        <v>1201</v>
      </c>
      <c r="E46" s="4">
        <v>1</v>
      </c>
      <c r="F46" s="1" t="s">
        <v>3057</v>
      </c>
      <c r="G46" s="1" t="s">
        <v>3058</v>
      </c>
      <c r="H46" s="1" t="s">
        <v>77</v>
      </c>
      <c r="I46" s="1"/>
      <c r="J46" s="1" t="s">
        <v>3059</v>
      </c>
      <c r="K46" s="1" t="s">
        <v>3060</v>
      </c>
      <c r="L46" s="1" t="s">
        <v>65</v>
      </c>
      <c r="M46" s="1"/>
      <c r="N46" s="3" t="s">
        <v>3061</v>
      </c>
    </row>
    <row r="47" spans="1:14" ht="16">
      <c r="A47" s="1">
        <v>2380</v>
      </c>
      <c r="B47" s="1" t="s">
        <v>3062</v>
      </c>
      <c r="C47" s="1" t="s">
        <v>3063</v>
      </c>
      <c r="D47" s="1">
        <v>1213</v>
      </c>
      <c r="E47" s="4">
        <v>1</v>
      </c>
      <c r="F47" s="1" t="s">
        <v>3064</v>
      </c>
      <c r="G47" s="1" t="s">
        <v>3065</v>
      </c>
      <c r="H47" s="1" t="s">
        <v>45</v>
      </c>
      <c r="I47" s="1"/>
      <c r="J47" s="1" t="s">
        <v>3066</v>
      </c>
      <c r="K47" s="1" t="s">
        <v>3067</v>
      </c>
      <c r="L47" s="1" t="s">
        <v>65</v>
      </c>
      <c r="M47" s="1"/>
      <c r="N47" s="3" t="s">
        <v>3068</v>
      </c>
    </row>
    <row r="48" spans="1:14" ht="16">
      <c r="A48" s="1">
        <v>2386</v>
      </c>
      <c r="B48" s="1" t="s">
        <v>3069</v>
      </c>
      <c r="C48" s="1" t="s">
        <v>3070</v>
      </c>
      <c r="D48" s="1">
        <v>1185</v>
      </c>
      <c r="E48" s="4">
        <v>1</v>
      </c>
      <c r="F48" s="1" t="s">
        <v>3071</v>
      </c>
      <c r="G48" s="1" t="s">
        <v>3072</v>
      </c>
      <c r="H48" s="1" t="s">
        <v>45</v>
      </c>
      <c r="I48" s="1"/>
      <c r="J48" s="1" t="s">
        <v>3073</v>
      </c>
      <c r="K48" s="1" t="s">
        <v>3074</v>
      </c>
      <c r="L48" s="1" t="s">
        <v>65</v>
      </c>
      <c r="M48" s="1"/>
      <c r="N48" s="3" t="s">
        <v>3075</v>
      </c>
    </row>
    <row r="49" spans="1:14" ht="16">
      <c r="A49" s="1">
        <v>2387</v>
      </c>
      <c r="B49" s="1" t="s">
        <v>3076</v>
      </c>
      <c r="C49" s="1" t="s">
        <v>3077</v>
      </c>
      <c r="D49" s="1">
        <v>1187</v>
      </c>
      <c r="E49" s="4">
        <v>1</v>
      </c>
      <c r="F49" s="1" t="s">
        <v>3078</v>
      </c>
      <c r="G49" s="1" t="s">
        <v>3079</v>
      </c>
      <c r="H49" s="1" t="s">
        <v>45</v>
      </c>
      <c r="I49" s="1" t="s">
        <v>3080</v>
      </c>
      <c r="J49" s="1" t="s">
        <v>3081</v>
      </c>
      <c r="K49" s="1" t="s">
        <v>69</v>
      </c>
      <c r="L49" s="1" t="s">
        <v>1305</v>
      </c>
      <c r="M49" s="1"/>
      <c r="N49" s="3" t="s">
        <v>3075</v>
      </c>
    </row>
    <row r="50" spans="1:14" ht="16">
      <c r="A50" s="1">
        <v>2394</v>
      </c>
      <c r="B50" s="1" t="s">
        <v>3082</v>
      </c>
      <c r="C50" s="1" t="s">
        <v>3083</v>
      </c>
      <c r="D50" s="1">
        <v>1184</v>
      </c>
      <c r="E50" s="4">
        <v>1</v>
      </c>
      <c r="F50" s="1" t="s">
        <v>3084</v>
      </c>
      <c r="G50" s="1" t="s">
        <v>3085</v>
      </c>
      <c r="H50" s="1" t="s">
        <v>45</v>
      </c>
      <c r="I50" s="1"/>
      <c r="J50" s="1" t="s">
        <v>3073</v>
      </c>
      <c r="K50" s="1" t="s">
        <v>69</v>
      </c>
      <c r="L50" s="1" t="s">
        <v>88</v>
      </c>
      <c r="M50" s="1"/>
      <c r="N50" s="3" t="s">
        <v>3086</v>
      </c>
    </row>
    <row r="51" spans="1:14" ht="16">
      <c r="A51" s="1">
        <v>2395</v>
      </c>
      <c r="B51" s="1" t="s">
        <v>3087</v>
      </c>
      <c r="C51" s="1" t="s">
        <v>3088</v>
      </c>
      <c r="D51" s="1">
        <v>1241</v>
      </c>
      <c r="E51" s="4">
        <v>1</v>
      </c>
      <c r="F51" s="1" t="s">
        <v>3089</v>
      </c>
      <c r="G51" s="1" t="s">
        <v>3090</v>
      </c>
      <c r="H51" s="1" t="s">
        <v>45</v>
      </c>
      <c r="I51" s="1"/>
      <c r="J51" s="1" t="s">
        <v>3073</v>
      </c>
      <c r="K51" s="1" t="s">
        <v>21</v>
      </c>
      <c r="L51" s="1" t="s">
        <v>88</v>
      </c>
      <c r="M51" s="1"/>
      <c r="N51" s="3" t="s">
        <v>3091</v>
      </c>
    </row>
    <row r="52" spans="1:14" ht="16">
      <c r="A52" s="1">
        <v>2396</v>
      </c>
      <c r="B52" s="1" t="s">
        <v>3092</v>
      </c>
      <c r="C52" s="1" t="s">
        <v>3093</v>
      </c>
      <c r="D52" s="1">
        <v>1174</v>
      </c>
      <c r="E52" s="4">
        <v>1</v>
      </c>
      <c r="F52" s="1" t="s">
        <v>3094</v>
      </c>
      <c r="G52" s="1" t="s">
        <v>3095</v>
      </c>
      <c r="H52" s="1" t="s">
        <v>77</v>
      </c>
      <c r="I52" s="1" t="s">
        <v>3096</v>
      </c>
      <c r="J52" s="1" t="s">
        <v>3097</v>
      </c>
      <c r="K52" s="1" t="s">
        <v>3098</v>
      </c>
      <c r="L52" s="1" t="s">
        <v>65</v>
      </c>
      <c r="M52" s="1"/>
      <c r="N52" s="3" t="s">
        <v>3099</v>
      </c>
    </row>
    <row r="53" spans="1:14" ht="16">
      <c r="A53" s="1">
        <v>2397</v>
      </c>
      <c r="B53" s="1" t="s">
        <v>3100</v>
      </c>
      <c r="C53" s="1" t="s">
        <v>3101</v>
      </c>
      <c r="D53" s="1">
        <v>1170</v>
      </c>
      <c r="E53" s="4">
        <v>1</v>
      </c>
      <c r="F53" s="1" t="s">
        <v>3102</v>
      </c>
      <c r="G53" s="1" t="s">
        <v>3103</v>
      </c>
      <c r="H53" s="1" t="s">
        <v>32</v>
      </c>
      <c r="I53" s="1" t="s">
        <v>3104</v>
      </c>
      <c r="J53" s="1" t="s">
        <v>3105</v>
      </c>
      <c r="K53" s="1" t="s">
        <v>3106</v>
      </c>
      <c r="L53" s="1" t="s">
        <v>65</v>
      </c>
      <c r="M53" s="1"/>
      <c r="N53" s="3" t="s">
        <v>3099</v>
      </c>
    </row>
    <row r="54" spans="1:14" ht="16">
      <c r="A54" s="1">
        <v>2409</v>
      </c>
      <c r="B54" s="1" t="s">
        <v>3107</v>
      </c>
      <c r="C54" s="1" t="s">
        <v>3108</v>
      </c>
      <c r="D54" s="1">
        <v>1197</v>
      </c>
      <c r="E54" s="4">
        <v>1</v>
      </c>
      <c r="F54" s="1" t="s">
        <v>3109</v>
      </c>
      <c r="G54" s="1" t="s">
        <v>3110</v>
      </c>
      <c r="H54" s="1" t="s">
        <v>45</v>
      </c>
      <c r="I54" s="1"/>
      <c r="J54" s="1" t="s">
        <v>3111</v>
      </c>
      <c r="K54" s="1" t="s">
        <v>3112</v>
      </c>
      <c r="L54" s="1" t="s">
        <v>65</v>
      </c>
      <c r="M54" s="1" t="s">
        <v>3113</v>
      </c>
      <c r="N54" s="3" t="s">
        <v>3114</v>
      </c>
    </row>
    <row r="55" spans="1:14" ht="16">
      <c r="A55" s="1">
        <v>2421</v>
      </c>
      <c r="B55" s="1" t="s">
        <v>3115</v>
      </c>
      <c r="C55" s="1" t="s">
        <v>3116</v>
      </c>
      <c r="D55" s="1">
        <v>1224</v>
      </c>
      <c r="E55" s="4">
        <v>1</v>
      </c>
      <c r="F55" s="1" t="s">
        <v>2955</v>
      </c>
      <c r="G55" s="1" t="s">
        <v>3117</v>
      </c>
      <c r="H55" s="1" t="s">
        <v>32</v>
      </c>
      <c r="I55" s="1"/>
      <c r="J55" s="1" t="s">
        <v>3118</v>
      </c>
      <c r="K55" s="1" t="s">
        <v>21</v>
      </c>
      <c r="L55" s="1" t="s">
        <v>48</v>
      </c>
      <c r="M55" s="1"/>
      <c r="N55" s="3" t="s">
        <v>3119</v>
      </c>
    </row>
    <row r="56" spans="1:14" ht="16">
      <c r="A56" s="1">
        <v>2423</v>
      </c>
      <c r="B56" s="1" t="s">
        <v>3120</v>
      </c>
      <c r="C56" s="1" t="s">
        <v>3121</v>
      </c>
      <c r="D56" s="1">
        <v>1208</v>
      </c>
      <c r="E56" s="4">
        <v>1</v>
      </c>
      <c r="F56" s="1" t="s">
        <v>3122</v>
      </c>
      <c r="G56" s="1" t="s">
        <v>3123</v>
      </c>
      <c r="H56" s="1" t="s">
        <v>45</v>
      </c>
      <c r="I56" s="1"/>
      <c r="J56" s="1" t="s">
        <v>3124</v>
      </c>
      <c r="K56" s="1" t="s">
        <v>3125</v>
      </c>
      <c r="L56" s="1" t="s">
        <v>65</v>
      </c>
      <c r="M56" s="1" t="s">
        <v>80</v>
      </c>
      <c r="N56" s="3" t="s">
        <v>3126</v>
      </c>
    </row>
    <row r="57" spans="1:14" ht="16">
      <c r="A57" s="1">
        <v>2435</v>
      </c>
      <c r="B57" s="1" t="s">
        <v>3127</v>
      </c>
      <c r="C57" s="1" t="s">
        <v>3128</v>
      </c>
      <c r="D57" s="1">
        <v>1224</v>
      </c>
      <c r="E57" s="4">
        <v>3</v>
      </c>
      <c r="F57" s="1" t="s">
        <v>3129</v>
      </c>
      <c r="G57" s="1" t="s">
        <v>3130</v>
      </c>
      <c r="H57" s="1" t="s">
        <v>45</v>
      </c>
      <c r="I57" s="1"/>
      <c r="J57" s="1" t="s">
        <v>3131</v>
      </c>
      <c r="K57" s="1" t="s">
        <v>69</v>
      </c>
      <c r="L57" s="1" t="s">
        <v>88</v>
      </c>
      <c r="M57" s="1"/>
      <c r="N57" s="3" t="s">
        <v>3132</v>
      </c>
    </row>
    <row r="58" spans="1:14" ht="16">
      <c r="A58" s="1">
        <v>2453</v>
      </c>
      <c r="B58" s="1" t="s">
        <v>3133</v>
      </c>
      <c r="C58" s="1" t="s">
        <v>2784</v>
      </c>
      <c r="D58" s="1"/>
      <c r="E58" s="4">
        <v>1</v>
      </c>
      <c r="F58" s="1" t="s">
        <v>21</v>
      </c>
      <c r="G58" s="1" t="s">
        <v>21</v>
      </c>
      <c r="H58" s="1" t="s">
        <v>2785</v>
      </c>
      <c r="I58" s="1"/>
      <c r="J58" s="1" t="s">
        <v>3134</v>
      </c>
      <c r="K58" s="1" t="s">
        <v>21</v>
      </c>
      <c r="L58" s="1" t="s">
        <v>88</v>
      </c>
      <c r="M58" s="1"/>
      <c r="N58" s="3" t="s">
        <v>3135</v>
      </c>
    </row>
    <row r="59" spans="1:14" ht="16">
      <c r="A59" s="1">
        <v>2459</v>
      </c>
      <c r="B59" s="1" t="s">
        <v>3136</v>
      </c>
      <c r="C59" s="1" t="s">
        <v>3137</v>
      </c>
      <c r="D59" s="1">
        <v>1195</v>
      </c>
      <c r="E59" s="4">
        <v>1</v>
      </c>
      <c r="F59" s="1" t="s">
        <v>3138</v>
      </c>
      <c r="G59" s="1" t="s">
        <v>3139</v>
      </c>
      <c r="H59" s="1" t="s">
        <v>45</v>
      </c>
      <c r="I59" s="1"/>
      <c r="J59" s="1" t="s">
        <v>3140</v>
      </c>
      <c r="K59" s="1" t="s">
        <v>3067</v>
      </c>
      <c r="L59" s="1" t="s">
        <v>65</v>
      </c>
      <c r="M59" s="1" t="s">
        <v>2817</v>
      </c>
      <c r="N59" s="3" t="s">
        <v>3141</v>
      </c>
    </row>
    <row r="60" spans="1:14" ht="16">
      <c r="A60" s="1">
        <v>2468</v>
      </c>
      <c r="B60" s="1" t="s">
        <v>3142</v>
      </c>
      <c r="C60" s="1" t="s">
        <v>3143</v>
      </c>
      <c r="D60" s="1">
        <v>1271</v>
      </c>
      <c r="E60" s="4">
        <v>1</v>
      </c>
      <c r="F60" s="1" t="s">
        <v>3144</v>
      </c>
      <c r="G60" s="1" t="s">
        <v>3145</v>
      </c>
      <c r="H60" s="1" t="s">
        <v>32</v>
      </c>
      <c r="I60" s="1"/>
      <c r="J60" s="1" t="s">
        <v>3146</v>
      </c>
      <c r="K60" s="1" t="s">
        <v>3147</v>
      </c>
      <c r="L60" s="1" t="s">
        <v>65</v>
      </c>
      <c r="M60" s="1" t="s">
        <v>2817</v>
      </c>
      <c r="N60" s="3" t="s">
        <v>3148</v>
      </c>
    </row>
    <row r="61" spans="1:14" ht="16">
      <c r="A61" s="1">
        <v>2481</v>
      </c>
      <c r="B61" s="1" t="s">
        <v>3149</v>
      </c>
      <c r="C61" s="1" t="s">
        <v>3150</v>
      </c>
      <c r="D61" s="1">
        <v>1160</v>
      </c>
      <c r="E61" s="4">
        <v>1</v>
      </c>
      <c r="F61" s="1" t="s">
        <v>3151</v>
      </c>
      <c r="G61" s="1" t="s">
        <v>3152</v>
      </c>
      <c r="H61" s="1" t="s">
        <v>45</v>
      </c>
      <c r="I61" s="1"/>
      <c r="J61" s="1" t="s">
        <v>3153</v>
      </c>
      <c r="K61" s="1" t="s">
        <v>3154</v>
      </c>
      <c r="L61" s="1" t="s">
        <v>65</v>
      </c>
      <c r="M61" s="1"/>
      <c r="N61" s="3" t="s">
        <v>3155</v>
      </c>
    </row>
    <row r="62" spans="1:14" ht="16">
      <c r="A62" s="1">
        <v>2483</v>
      </c>
      <c r="B62" s="1" t="s">
        <v>3156</v>
      </c>
      <c r="C62" s="1" t="s">
        <v>3157</v>
      </c>
      <c r="D62" s="1">
        <v>1236</v>
      </c>
      <c r="E62" s="4">
        <v>1</v>
      </c>
      <c r="F62" s="1" t="s">
        <v>3158</v>
      </c>
      <c r="G62" s="1" t="s">
        <v>3159</v>
      </c>
      <c r="H62" s="1" t="s">
        <v>77</v>
      </c>
      <c r="I62" s="1" t="s">
        <v>3160</v>
      </c>
      <c r="J62" s="1" t="s">
        <v>3161</v>
      </c>
      <c r="K62" s="1" t="s">
        <v>3162</v>
      </c>
      <c r="L62" s="1" t="s">
        <v>65</v>
      </c>
      <c r="M62" s="1" t="s">
        <v>2817</v>
      </c>
      <c r="N62" s="3" t="s">
        <v>3163</v>
      </c>
    </row>
    <row r="63" spans="1:14" ht="16">
      <c r="A63" s="1">
        <v>2484</v>
      </c>
      <c r="B63" s="1" t="s">
        <v>3164</v>
      </c>
      <c r="C63" s="1" t="s">
        <v>3165</v>
      </c>
      <c r="D63" s="1">
        <v>1201</v>
      </c>
      <c r="E63" s="4">
        <v>1</v>
      </c>
      <c r="F63" s="1" t="s">
        <v>3166</v>
      </c>
      <c r="G63" s="1" t="s">
        <v>3167</v>
      </c>
      <c r="H63" s="1" t="s">
        <v>45</v>
      </c>
      <c r="I63" s="1" t="s">
        <v>3168</v>
      </c>
      <c r="J63" s="1" t="s">
        <v>3169</v>
      </c>
      <c r="K63" s="1" t="s">
        <v>3170</v>
      </c>
      <c r="L63" s="1" t="s">
        <v>65</v>
      </c>
      <c r="M63" s="1"/>
      <c r="N63" s="3" t="s">
        <v>3171</v>
      </c>
    </row>
    <row r="64" spans="1:14" ht="16">
      <c r="A64" s="1">
        <v>2490</v>
      </c>
      <c r="B64" s="1" t="s">
        <v>3172</v>
      </c>
      <c r="C64" s="1" t="s">
        <v>3173</v>
      </c>
      <c r="D64" s="1">
        <v>1181</v>
      </c>
      <c r="E64" s="4">
        <v>3</v>
      </c>
      <c r="F64" s="1" t="s">
        <v>3174</v>
      </c>
      <c r="G64" s="1" t="s">
        <v>3175</v>
      </c>
      <c r="H64" s="1" t="s">
        <v>45</v>
      </c>
      <c r="I64" s="1" t="s">
        <v>3176</v>
      </c>
      <c r="J64" s="1" t="s">
        <v>3177</v>
      </c>
      <c r="K64" s="1" t="s">
        <v>21</v>
      </c>
      <c r="L64" s="1" t="s">
        <v>65</v>
      </c>
      <c r="M64" s="1"/>
      <c r="N64" s="3" t="s">
        <v>3178</v>
      </c>
    </row>
    <row r="65" spans="1:14" ht="16">
      <c r="A65" s="1">
        <v>2491</v>
      </c>
      <c r="B65" s="1" t="s">
        <v>3179</v>
      </c>
      <c r="C65" s="1" t="s">
        <v>2784</v>
      </c>
      <c r="D65" s="1"/>
      <c r="E65" s="4">
        <v>1</v>
      </c>
      <c r="F65" s="1" t="s">
        <v>3180</v>
      </c>
      <c r="G65" s="1" t="s">
        <v>3130</v>
      </c>
      <c r="H65" s="1" t="s">
        <v>77</v>
      </c>
      <c r="I65" s="1"/>
      <c r="J65" s="1" t="s">
        <v>3181</v>
      </c>
      <c r="K65" s="1" t="s">
        <v>2337</v>
      </c>
      <c r="L65" s="1" t="s">
        <v>65</v>
      </c>
      <c r="M65" s="1" t="s">
        <v>25</v>
      </c>
      <c r="N65" s="3" t="s">
        <v>3182</v>
      </c>
    </row>
    <row r="66" spans="1:14" ht="16">
      <c r="A66" s="1">
        <v>2492</v>
      </c>
      <c r="B66" s="1" t="s">
        <v>3183</v>
      </c>
      <c r="C66" s="1" t="s">
        <v>3184</v>
      </c>
      <c r="D66" s="1">
        <v>1259</v>
      </c>
      <c r="E66" s="4">
        <v>1</v>
      </c>
      <c r="F66" s="1" t="s">
        <v>3185</v>
      </c>
      <c r="G66" s="1" t="s">
        <v>3186</v>
      </c>
      <c r="H66" s="1" t="s">
        <v>77</v>
      </c>
      <c r="I66" s="1"/>
      <c r="J66" s="1" t="s">
        <v>3187</v>
      </c>
      <c r="K66" s="1" t="s">
        <v>3188</v>
      </c>
      <c r="L66" s="1" t="s">
        <v>65</v>
      </c>
      <c r="M66" s="1" t="s">
        <v>2817</v>
      </c>
      <c r="N66" s="3" t="s">
        <v>3189</v>
      </c>
    </row>
    <row r="67" spans="1:14" ht="16">
      <c r="A67" s="1">
        <v>2493</v>
      </c>
      <c r="B67" s="1" t="s">
        <v>3190</v>
      </c>
      <c r="C67" s="1" t="s">
        <v>3191</v>
      </c>
      <c r="D67" s="1">
        <v>1269</v>
      </c>
      <c r="E67" s="4">
        <v>1</v>
      </c>
      <c r="F67" s="1" t="s">
        <v>3192</v>
      </c>
      <c r="G67" s="1" t="s">
        <v>3193</v>
      </c>
      <c r="H67" s="1" t="s">
        <v>77</v>
      </c>
      <c r="I67" s="1"/>
      <c r="J67" s="1" t="s">
        <v>3194</v>
      </c>
      <c r="K67" s="1" t="s">
        <v>3195</v>
      </c>
      <c r="L67" s="1" t="s">
        <v>65</v>
      </c>
      <c r="M67" s="1" t="s">
        <v>2817</v>
      </c>
      <c r="N67" s="3" t="s">
        <v>3196</v>
      </c>
    </row>
    <row r="68" spans="1:14" ht="16">
      <c r="A68" s="1">
        <v>2494</v>
      </c>
      <c r="B68" s="1" t="s">
        <v>3197</v>
      </c>
      <c r="C68" s="1" t="s">
        <v>3198</v>
      </c>
      <c r="D68" s="1">
        <v>1274</v>
      </c>
      <c r="E68" s="4">
        <v>1</v>
      </c>
      <c r="F68" s="1" t="s">
        <v>3199</v>
      </c>
      <c r="G68" s="1" t="s">
        <v>3200</v>
      </c>
      <c r="H68" s="1" t="s">
        <v>45</v>
      </c>
      <c r="I68" s="1"/>
      <c r="J68" s="1" t="s">
        <v>3201</v>
      </c>
      <c r="K68" s="1" t="s">
        <v>3202</v>
      </c>
      <c r="L68" s="1" t="s">
        <v>65</v>
      </c>
      <c r="M68" s="1" t="s">
        <v>2817</v>
      </c>
      <c r="N68" s="3" t="s">
        <v>3203</v>
      </c>
    </row>
    <row r="69" spans="1:14" ht="16">
      <c r="A69" s="1">
        <v>2505</v>
      </c>
      <c r="B69" s="1" t="s">
        <v>3204</v>
      </c>
      <c r="C69" s="1" t="s">
        <v>3205</v>
      </c>
      <c r="D69" s="1">
        <v>1175</v>
      </c>
      <c r="E69" s="4">
        <v>1</v>
      </c>
      <c r="F69" s="1" t="s">
        <v>2052</v>
      </c>
      <c r="G69" s="1" t="s">
        <v>3206</v>
      </c>
      <c r="H69" s="1" t="s">
        <v>32</v>
      </c>
      <c r="I69" s="1" t="s">
        <v>3207</v>
      </c>
      <c r="J69" s="1" t="s">
        <v>3208</v>
      </c>
      <c r="K69" s="1" t="s">
        <v>3209</v>
      </c>
      <c r="L69" s="1" t="s">
        <v>65</v>
      </c>
      <c r="M69" s="1" t="s">
        <v>25</v>
      </c>
      <c r="N69" s="3" t="s">
        <v>2057</v>
      </c>
    </row>
    <row r="70" spans="1:14" ht="16">
      <c r="A70" s="1">
        <v>2507</v>
      </c>
      <c r="B70" s="1" t="s">
        <v>3210</v>
      </c>
      <c r="C70" s="1" t="s">
        <v>3211</v>
      </c>
      <c r="D70" s="1">
        <v>1133</v>
      </c>
      <c r="E70" s="4">
        <v>1</v>
      </c>
      <c r="F70" s="1" t="s">
        <v>3212</v>
      </c>
      <c r="G70" s="1" t="s">
        <v>3213</v>
      </c>
      <c r="H70" s="1" t="s">
        <v>77</v>
      </c>
      <c r="I70" s="1" t="s">
        <v>3214</v>
      </c>
      <c r="J70" s="1" t="s">
        <v>3215</v>
      </c>
      <c r="K70" s="1" t="s">
        <v>3216</v>
      </c>
      <c r="L70" s="1" t="s">
        <v>65</v>
      </c>
      <c r="M70" s="1" t="s">
        <v>25</v>
      </c>
      <c r="N70" s="3" t="s">
        <v>2057</v>
      </c>
    </row>
    <row r="71" spans="1:14" ht="16">
      <c r="A71" s="1">
        <v>2508</v>
      </c>
      <c r="B71" s="1" t="s">
        <v>3217</v>
      </c>
      <c r="C71" s="1" t="s">
        <v>3218</v>
      </c>
      <c r="D71" s="1">
        <v>1152</v>
      </c>
      <c r="E71" s="4">
        <v>1</v>
      </c>
      <c r="F71" s="1" t="s">
        <v>3219</v>
      </c>
      <c r="G71" s="1" t="s">
        <v>3220</v>
      </c>
      <c r="H71" s="1" t="s">
        <v>32</v>
      </c>
      <c r="I71" s="1" t="s">
        <v>2054</v>
      </c>
      <c r="J71" s="1" t="s">
        <v>3221</v>
      </c>
      <c r="K71" s="1" t="s">
        <v>3222</v>
      </c>
      <c r="L71" s="1" t="s">
        <v>65</v>
      </c>
      <c r="M71" s="1"/>
      <c r="N71" s="3" t="s">
        <v>2057</v>
      </c>
    </row>
    <row r="72" spans="1:14" ht="16">
      <c r="A72" s="1">
        <v>2509</v>
      </c>
      <c r="B72" s="1" t="s">
        <v>3223</v>
      </c>
      <c r="C72" s="1" t="s">
        <v>3224</v>
      </c>
      <c r="D72" s="1">
        <v>1167</v>
      </c>
      <c r="E72" s="4">
        <v>1</v>
      </c>
      <c r="F72" s="1" t="s">
        <v>3225</v>
      </c>
      <c r="G72" s="1" t="s">
        <v>3226</v>
      </c>
      <c r="H72" s="1" t="s">
        <v>77</v>
      </c>
      <c r="I72" s="1" t="s">
        <v>3227</v>
      </c>
      <c r="J72" s="1" t="s">
        <v>3228</v>
      </c>
      <c r="K72" s="1" t="s">
        <v>3229</v>
      </c>
      <c r="L72" s="1" t="s">
        <v>65</v>
      </c>
      <c r="M72" s="1"/>
      <c r="N72" s="3" t="s">
        <v>2057</v>
      </c>
    </row>
    <row r="73" spans="1:14" ht="16">
      <c r="A73" s="1">
        <v>2510</v>
      </c>
      <c r="B73" s="1" t="s">
        <v>3230</v>
      </c>
      <c r="C73" s="1" t="s">
        <v>3231</v>
      </c>
      <c r="D73" s="1">
        <v>1160</v>
      </c>
      <c r="E73" s="4">
        <v>1</v>
      </c>
      <c r="F73" s="1" t="s">
        <v>3232</v>
      </c>
      <c r="G73" s="1" t="s">
        <v>3233</v>
      </c>
      <c r="H73" s="1" t="s">
        <v>45</v>
      </c>
      <c r="I73" s="1"/>
      <c r="J73" s="1" t="s">
        <v>3234</v>
      </c>
      <c r="K73" s="1" t="s">
        <v>3235</v>
      </c>
      <c r="L73" s="1" t="s">
        <v>36</v>
      </c>
      <c r="M73" s="1"/>
      <c r="N73" s="3" t="s">
        <v>3236</v>
      </c>
    </row>
    <row r="74" spans="1:14" ht="16">
      <c r="A74" s="1">
        <v>2519</v>
      </c>
      <c r="B74" s="1" t="s">
        <v>3237</v>
      </c>
      <c r="C74" s="1" t="s">
        <v>3238</v>
      </c>
      <c r="D74" s="1">
        <v>1145</v>
      </c>
      <c r="E74" s="4">
        <v>1</v>
      </c>
      <c r="F74" s="1" t="s">
        <v>3239</v>
      </c>
      <c r="G74" s="1" t="s">
        <v>3240</v>
      </c>
      <c r="H74" s="1" t="s">
        <v>77</v>
      </c>
      <c r="I74" s="1"/>
      <c r="J74" s="1" t="s">
        <v>3241</v>
      </c>
      <c r="K74" s="1" t="s">
        <v>3242</v>
      </c>
      <c r="L74" s="1" t="s">
        <v>65</v>
      </c>
      <c r="M74" s="1" t="s">
        <v>80</v>
      </c>
      <c r="N74" s="3" t="s">
        <v>3243</v>
      </c>
    </row>
    <row r="75" spans="1:14" ht="16">
      <c r="A75" s="1">
        <v>2531</v>
      </c>
      <c r="B75" s="1" t="s">
        <v>3244</v>
      </c>
      <c r="C75" s="1" t="s">
        <v>3245</v>
      </c>
      <c r="D75" s="1">
        <v>1149</v>
      </c>
      <c r="E75" s="4">
        <v>1</v>
      </c>
      <c r="F75" s="1" t="s">
        <v>21</v>
      </c>
      <c r="G75" s="1" t="s">
        <v>21</v>
      </c>
      <c r="H75" s="1" t="s">
        <v>45</v>
      </c>
      <c r="I75" s="1"/>
      <c r="J75" s="1" t="s">
        <v>3246</v>
      </c>
      <c r="K75" s="1" t="s">
        <v>3247</v>
      </c>
      <c r="L75" s="1" t="s">
        <v>65</v>
      </c>
      <c r="M75" s="1"/>
      <c r="N75" s="3" t="s">
        <v>3248</v>
      </c>
    </row>
    <row r="76" spans="1:14" ht="16">
      <c r="A76" s="1">
        <v>2536</v>
      </c>
      <c r="B76" s="1" t="s">
        <v>3249</v>
      </c>
      <c r="C76" s="1" t="s">
        <v>3250</v>
      </c>
      <c r="D76" s="1">
        <v>1240</v>
      </c>
      <c r="E76" s="4">
        <v>1</v>
      </c>
      <c r="F76" s="1" t="s">
        <v>3251</v>
      </c>
      <c r="G76" s="1" t="s">
        <v>3252</v>
      </c>
      <c r="H76" s="1" t="s">
        <v>45</v>
      </c>
      <c r="I76" s="1" t="s">
        <v>3253</v>
      </c>
      <c r="J76" s="1" t="s">
        <v>3254</v>
      </c>
      <c r="K76" s="1" t="s">
        <v>3255</v>
      </c>
      <c r="L76" s="1" t="s">
        <v>1305</v>
      </c>
      <c r="M76" s="1" t="s">
        <v>3256</v>
      </c>
      <c r="N76" s="3" t="s">
        <v>3257</v>
      </c>
    </row>
    <row r="77" spans="1:14" ht="16">
      <c r="A77" s="1">
        <v>2537</v>
      </c>
      <c r="B77" s="1" t="s">
        <v>3258</v>
      </c>
      <c r="C77" s="1" t="s">
        <v>3259</v>
      </c>
      <c r="D77" s="1">
        <v>1205</v>
      </c>
      <c r="E77" s="4">
        <v>1</v>
      </c>
      <c r="F77" s="1" t="s">
        <v>3260</v>
      </c>
      <c r="G77" s="1" t="s">
        <v>3261</v>
      </c>
      <c r="H77" s="1" t="s">
        <v>45</v>
      </c>
      <c r="I77" s="1" t="s">
        <v>3262</v>
      </c>
      <c r="J77" s="1" t="s">
        <v>3263</v>
      </c>
      <c r="K77" s="1" t="s">
        <v>3255</v>
      </c>
      <c r="L77" s="1" t="s">
        <v>1305</v>
      </c>
      <c r="M77" s="1"/>
      <c r="N77" s="3" t="s">
        <v>3257</v>
      </c>
    </row>
    <row r="78" spans="1:14" ht="16">
      <c r="A78" s="1">
        <v>2538</v>
      </c>
      <c r="B78" s="1" t="s">
        <v>3264</v>
      </c>
      <c r="C78" s="1" t="s">
        <v>3265</v>
      </c>
      <c r="D78" s="1">
        <v>1236</v>
      </c>
      <c r="E78" s="4">
        <v>1</v>
      </c>
      <c r="F78" s="1" t="s">
        <v>3266</v>
      </c>
      <c r="G78" s="1" t="s">
        <v>3267</v>
      </c>
      <c r="H78" s="1" t="s">
        <v>45</v>
      </c>
      <c r="I78" s="1" t="s">
        <v>3253</v>
      </c>
      <c r="J78" s="1" t="s">
        <v>3268</v>
      </c>
      <c r="K78" s="1" t="s">
        <v>3255</v>
      </c>
      <c r="L78" s="1" t="s">
        <v>1305</v>
      </c>
      <c r="M78" s="1" t="s">
        <v>3256</v>
      </c>
      <c r="N78" s="3" t="s">
        <v>3257</v>
      </c>
    </row>
    <row r="79" spans="1:14" ht="16">
      <c r="A79" s="1">
        <v>2539</v>
      </c>
      <c r="B79" s="1" t="s">
        <v>3269</v>
      </c>
      <c r="C79" s="1" t="s">
        <v>3270</v>
      </c>
      <c r="D79" s="1">
        <v>1255</v>
      </c>
      <c r="E79" s="4">
        <v>1</v>
      </c>
      <c r="F79" s="1" t="s">
        <v>3271</v>
      </c>
      <c r="G79" s="1" t="s">
        <v>3272</v>
      </c>
      <c r="H79" s="1" t="s">
        <v>45</v>
      </c>
      <c r="I79" s="1"/>
      <c r="J79" s="1" t="s">
        <v>3273</v>
      </c>
      <c r="K79" s="1" t="s">
        <v>3274</v>
      </c>
      <c r="L79" s="1" t="s">
        <v>65</v>
      </c>
      <c r="M79" s="1" t="s">
        <v>2817</v>
      </c>
      <c r="N79" s="3" t="s">
        <v>3275</v>
      </c>
    </row>
    <row r="80" spans="1:14" ht="16">
      <c r="A80" s="1">
        <v>2575</v>
      </c>
      <c r="B80" s="1" t="s">
        <v>3276</v>
      </c>
      <c r="C80" s="1" t="s">
        <v>3277</v>
      </c>
      <c r="D80" s="1"/>
      <c r="E80" s="4">
        <v>1</v>
      </c>
      <c r="F80" s="1" t="s">
        <v>69</v>
      </c>
      <c r="G80" s="1" t="s">
        <v>21</v>
      </c>
      <c r="H80" s="1" t="s">
        <v>88</v>
      </c>
      <c r="I80" s="1"/>
      <c r="J80" s="1" t="s">
        <v>3278</v>
      </c>
      <c r="K80" s="1" t="s">
        <v>21</v>
      </c>
      <c r="L80" s="1" t="s">
        <v>88</v>
      </c>
      <c r="M80" s="1"/>
      <c r="N80" s="3" t="s">
        <v>3279</v>
      </c>
    </row>
    <row r="81" spans="1:14" ht="16">
      <c r="A81" s="1">
        <v>2609</v>
      </c>
      <c r="B81" s="1" t="s">
        <v>3280</v>
      </c>
      <c r="C81" s="1" t="s">
        <v>3281</v>
      </c>
      <c r="D81" s="1">
        <v>1206</v>
      </c>
      <c r="E81" s="4">
        <v>1</v>
      </c>
      <c r="F81" s="1" t="s">
        <v>3282</v>
      </c>
      <c r="G81" s="1" t="s">
        <v>3283</v>
      </c>
      <c r="H81" s="1" t="s">
        <v>77</v>
      </c>
      <c r="I81" s="1" t="s">
        <v>3284</v>
      </c>
      <c r="J81" s="1" t="s">
        <v>3118</v>
      </c>
      <c r="K81" s="1" t="s">
        <v>3285</v>
      </c>
      <c r="L81" s="1" t="s">
        <v>65</v>
      </c>
      <c r="M81" s="1"/>
      <c r="N81" s="3" t="s">
        <v>3286</v>
      </c>
    </row>
    <row r="82" spans="1:14" ht="16">
      <c r="A82" s="1">
        <v>2610</v>
      </c>
      <c r="B82" s="1" t="s">
        <v>3287</v>
      </c>
      <c r="C82" s="1" t="s">
        <v>3288</v>
      </c>
      <c r="D82" s="1">
        <v>1206</v>
      </c>
      <c r="E82" s="4">
        <v>1</v>
      </c>
      <c r="F82" s="1" t="s">
        <v>3289</v>
      </c>
      <c r="G82" s="1" t="s">
        <v>69</v>
      </c>
      <c r="H82" s="1" t="s">
        <v>32</v>
      </c>
      <c r="I82" s="1" t="s">
        <v>3290</v>
      </c>
      <c r="J82" s="1" t="s">
        <v>3291</v>
      </c>
      <c r="K82" s="1" t="s">
        <v>1731</v>
      </c>
      <c r="L82" s="1" t="s">
        <v>65</v>
      </c>
      <c r="M82" s="1"/>
      <c r="N82" s="3" t="s">
        <v>3292</v>
      </c>
    </row>
    <row r="83" spans="1:14" ht="16">
      <c r="A83" s="1">
        <v>2614</v>
      </c>
      <c r="B83" s="1" t="s">
        <v>3293</v>
      </c>
      <c r="C83" s="1" t="s">
        <v>3294</v>
      </c>
      <c r="D83" s="1">
        <v>1183</v>
      </c>
      <c r="E83" s="4">
        <v>1</v>
      </c>
      <c r="F83" s="1" t="s">
        <v>3295</v>
      </c>
      <c r="G83" s="1" t="s">
        <v>3296</v>
      </c>
      <c r="H83" s="1" t="s">
        <v>45</v>
      </c>
      <c r="I83" s="1"/>
      <c r="J83" s="1" t="s">
        <v>3297</v>
      </c>
      <c r="K83" s="1" t="s">
        <v>3298</v>
      </c>
      <c r="L83" s="1" t="s">
        <v>65</v>
      </c>
      <c r="M83" s="1"/>
      <c r="N83" s="3" t="s">
        <v>3299</v>
      </c>
    </row>
    <row r="84" spans="1:14" ht="16">
      <c r="A84" s="1">
        <v>2617</v>
      </c>
      <c r="B84" s="1" t="s">
        <v>3300</v>
      </c>
      <c r="C84" s="1" t="s">
        <v>3281</v>
      </c>
      <c r="D84" s="1">
        <v>1205</v>
      </c>
      <c r="E84" s="4">
        <v>1</v>
      </c>
      <c r="F84" s="1" t="s">
        <v>3301</v>
      </c>
      <c r="G84" s="1" t="s">
        <v>3302</v>
      </c>
      <c r="H84" s="1" t="s">
        <v>45</v>
      </c>
      <c r="I84" s="1"/>
      <c r="J84" s="1" t="s">
        <v>3303</v>
      </c>
      <c r="K84" s="1" t="s">
        <v>3304</v>
      </c>
      <c r="L84" s="1" t="s">
        <v>1305</v>
      </c>
      <c r="M84" s="1" t="s">
        <v>25</v>
      </c>
      <c r="N84" s="3" t="s">
        <v>2096</v>
      </c>
    </row>
    <row r="85" spans="1:14" ht="16">
      <c r="A85" s="1">
        <v>2618</v>
      </c>
      <c r="B85" s="1" t="s">
        <v>3305</v>
      </c>
      <c r="C85" s="1" t="s">
        <v>3306</v>
      </c>
      <c r="D85" s="1" t="s">
        <v>3307</v>
      </c>
      <c r="E85" s="4">
        <v>2</v>
      </c>
      <c r="F85" s="1" t="s">
        <v>3308</v>
      </c>
      <c r="G85" s="1" t="s">
        <v>3309</v>
      </c>
      <c r="H85" s="1" t="s">
        <v>45</v>
      </c>
      <c r="I85" s="1"/>
      <c r="J85" s="1" t="s">
        <v>3310</v>
      </c>
      <c r="K85" s="1" t="s">
        <v>3311</v>
      </c>
      <c r="L85" s="1" t="s">
        <v>65</v>
      </c>
      <c r="M85" s="1" t="s">
        <v>25</v>
      </c>
      <c r="N85" s="3" t="s">
        <v>2096</v>
      </c>
    </row>
    <row r="86" spans="1:14" ht="16">
      <c r="A86" s="1">
        <v>2619</v>
      </c>
      <c r="B86" s="1" t="s">
        <v>3312</v>
      </c>
      <c r="C86" s="1" t="s">
        <v>3313</v>
      </c>
      <c r="D86" s="1">
        <v>1234</v>
      </c>
      <c r="E86" s="4">
        <v>1</v>
      </c>
      <c r="F86" s="1" t="s">
        <v>3314</v>
      </c>
      <c r="G86" s="1" t="s">
        <v>3315</v>
      </c>
      <c r="H86" s="1" t="s">
        <v>45</v>
      </c>
      <c r="I86" s="1" t="s">
        <v>3316</v>
      </c>
      <c r="J86" s="1" t="s">
        <v>3317</v>
      </c>
      <c r="K86" s="1" t="s">
        <v>3318</v>
      </c>
      <c r="L86" s="1" t="s">
        <v>65</v>
      </c>
      <c r="M86" s="1" t="s">
        <v>3319</v>
      </c>
      <c r="N86" s="3" t="s">
        <v>3320</v>
      </c>
    </row>
    <row r="87" spans="1:14" ht="16">
      <c r="A87" s="1">
        <v>2620</v>
      </c>
      <c r="B87" s="1" t="s">
        <v>3321</v>
      </c>
      <c r="C87" s="1" t="s">
        <v>3322</v>
      </c>
      <c r="D87" s="1">
        <v>1256</v>
      </c>
      <c r="E87" s="4">
        <v>1</v>
      </c>
      <c r="F87" s="1" t="s">
        <v>3323</v>
      </c>
      <c r="G87" s="1" t="s">
        <v>3324</v>
      </c>
      <c r="H87" s="1" t="s">
        <v>32</v>
      </c>
      <c r="I87" s="1" t="s">
        <v>3325</v>
      </c>
      <c r="J87" s="1" t="s">
        <v>3326</v>
      </c>
      <c r="K87" s="1" t="s">
        <v>2944</v>
      </c>
      <c r="L87" s="1" t="s">
        <v>65</v>
      </c>
      <c r="M87" s="1"/>
      <c r="N87" s="3" t="s">
        <v>2096</v>
      </c>
    </row>
    <row r="88" spans="1:14" ht="16">
      <c r="A88" s="1">
        <v>2621</v>
      </c>
      <c r="B88" s="1" t="s">
        <v>3327</v>
      </c>
      <c r="C88" s="1" t="s">
        <v>3328</v>
      </c>
      <c r="D88" s="1">
        <v>1230</v>
      </c>
      <c r="E88" s="4">
        <v>1</v>
      </c>
      <c r="F88" s="1" t="s">
        <v>3329</v>
      </c>
      <c r="G88" s="1" t="s">
        <v>3330</v>
      </c>
      <c r="H88" s="1" t="s">
        <v>45</v>
      </c>
      <c r="I88" s="1" t="s">
        <v>3331</v>
      </c>
      <c r="J88" s="1" t="s">
        <v>3332</v>
      </c>
      <c r="K88" s="1" t="s">
        <v>3333</v>
      </c>
      <c r="L88" s="1" t="s">
        <v>65</v>
      </c>
      <c r="M88" s="1"/>
      <c r="N88" s="3" t="s">
        <v>2096</v>
      </c>
    </row>
    <row r="89" spans="1:14" ht="16">
      <c r="A89" s="1">
        <v>2622</v>
      </c>
      <c r="B89" s="1" t="s">
        <v>3327</v>
      </c>
      <c r="C89" s="1" t="s">
        <v>3334</v>
      </c>
      <c r="D89" s="1" t="s">
        <v>3335</v>
      </c>
      <c r="E89" s="4">
        <v>1</v>
      </c>
      <c r="F89" s="1" t="s">
        <v>3336</v>
      </c>
      <c r="G89" s="1" t="s">
        <v>3337</v>
      </c>
      <c r="H89" s="1" t="s">
        <v>45</v>
      </c>
      <c r="I89" s="1" t="s">
        <v>3331</v>
      </c>
      <c r="J89" s="1" t="s">
        <v>3338</v>
      </c>
      <c r="K89" s="1" t="s">
        <v>3339</v>
      </c>
      <c r="L89" s="1" t="s">
        <v>65</v>
      </c>
      <c r="M89" s="1" t="s">
        <v>2817</v>
      </c>
      <c r="N89" s="3" t="s">
        <v>2096</v>
      </c>
    </row>
    <row r="90" spans="1:14" ht="16">
      <c r="A90" s="1">
        <v>2625</v>
      </c>
      <c r="B90" s="1" t="s">
        <v>3340</v>
      </c>
      <c r="C90" s="1" t="s">
        <v>3341</v>
      </c>
      <c r="D90" s="1">
        <v>1207</v>
      </c>
      <c r="E90" s="4">
        <v>1</v>
      </c>
      <c r="F90" s="1" t="s">
        <v>3342</v>
      </c>
      <c r="G90" s="1" t="s">
        <v>3343</v>
      </c>
      <c r="H90" s="1" t="s">
        <v>77</v>
      </c>
      <c r="I90" s="1"/>
      <c r="J90" s="1" t="s">
        <v>3228</v>
      </c>
      <c r="K90" s="1" t="s">
        <v>3344</v>
      </c>
      <c r="L90" s="1" t="s">
        <v>65</v>
      </c>
      <c r="M90" s="1"/>
      <c r="N90" s="3" t="s">
        <v>2096</v>
      </c>
    </row>
    <row r="91" spans="1:14" ht="16">
      <c r="A91" s="1">
        <v>2626</v>
      </c>
      <c r="B91" s="1" t="s">
        <v>3345</v>
      </c>
      <c r="C91" s="1" t="s">
        <v>3346</v>
      </c>
      <c r="D91" s="1">
        <v>1216</v>
      </c>
      <c r="E91" s="4">
        <v>1</v>
      </c>
      <c r="F91" s="1" t="s">
        <v>3347</v>
      </c>
      <c r="G91" s="1" t="s">
        <v>3348</v>
      </c>
      <c r="H91" s="1" t="s">
        <v>77</v>
      </c>
      <c r="I91" s="1"/>
      <c r="J91" s="1" t="s">
        <v>3349</v>
      </c>
      <c r="K91" s="1" t="s">
        <v>3350</v>
      </c>
      <c r="L91" s="1" t="s">
        <v>65</v>
      </c>
      <c r="M91" s="1" t="s">
        <v>2183</v>
      </c>
      <c r="N91" s="3" t="s">
        <v>2096</v>
      </c>
    </row>
    <row r="92" spans="1:14" ht="16">
      <c r="A92" s="1">
        <v>2627</v>
      </c>
      <c r="B92" s="1" t="s">
        <v>3351</v>
      </c>
      <c r="C92" s="1" t="s">
        <v>3352</v>
      </c>
      <c r="D92" s="1">
        <v>1243</v>
      </c>
      <c r="E92" s="4">
        <v>1</v>
      </c>
      <c r="F92" s="1" t="s">
        <v>3353</v>
      </c>
      <c r="G92" s="1" t="s">
        <v>3354</v>
      </c>
      <c r="H92" s="1" t="s">
        <v>77</v>
      </c>
      <c r="I92" s="1"/>
      <c r="J92" s="1" t="s">
        <v>3355</v>
      </c>
      <c r="K92" s="1" t="s">
        <v>3356</v>
      </c>
      <c r="L92" s="1" t="s">
        <v>65</v>
      </c>
      <c r="M92" s="1" t="s">
        <v>1160</v>
      </c>
      <c r="N92" s="3" t="s">
        <v>2096</v>
      </c>
    </row>
    <row r="93" spans="1:14" ht="16">
      <c r="A93" s="1">
        <v>2628</v>
      </c>
      <c r="B93" s="1" t="s">
        <v>3351</v>
      </c>
      <c r="C93" s="1" t="s">
        <v>3357</v>
      </c>
      <c r="D93" s="1">
        <v>1272</v>
      </c>
      <c r="E93" s="4">
        <v>1</v>
      </c>
      <c r="F93" s="1" t="s">
        <v>3358</v>
      </c>
      <c r="G93" s="1" t="s">
        <v>3359</v>
      </c>
      <c r="H93" s="1" t="s">
        <v>77</v>
      </c>
      <c r="I93" s="1"/>
      <c r="J93" s="1" t="s">
        <v>3360</v>
      </c>
      <c r="K93" s="1" t="s">
        <v>3304</v>
      </c>
      <c r="L93" s="1" t="s">
        <v>1305</v>
      </c>
      <c r="M93" s="1" t="s">
        <v>2817</v>
      </c>
      <c r="N93" s="3" t="s">
        <v>2096</v>
      </c>
    </row>
    <row r="94" spans="1:14" ht="16">
      <c r="A94" s="1">
        <v>2631</v>
      </c>
      <c r="B94" s="1" t="s">
        <v>3361</v>
      </c>
      <c r="C94" s="1" t="s">
        <v>3362</v>
      </c>
      <c r="D94" s="1">
        <v>1267</v>
      </c>
      <c r="E94" s="4">
        <v>1</v>
      </c>
      <c r="F94" s="1" t="s">
        <v>3363</v>
      </c>
      <c r="G94" s="1" t="s">
        <v>3364</v>
      </c>
      <c r="H94" s="1" t="s">
        <v>45</v>
      </c>
      <c r="I94" s="1"/>
      <c r="J94" s="1" t="s">
        <v>2305</v>
      </c>
      <c r="K94" s="1" t="s">
        <v>3365</v>
      </c>
      <c r="L94" s="1" t="s">
        <v>65</v>
      </c>
      <c r="M94" s="1"/>
      <c r="N94" s="3" t="s">
        <v>2096</v>
      </c>
    </row>
    <row r="95" spans="1:14" ht="16">
      <c r="A95" s="1">
        <v>2653</v>
      </c>
      <c r="B95" s="1" t="s">
        <v>3366</v>
      </c>
      <c r="C95" s="1" t="s">
        <v>3367</v>
      </c>
      <c r="D95" s="1">
        <v>1156</v>
      </c>
      <c r="E95" s="4">
        <v>1</v>
      </c>
      <c r="F95" s="1" t="s">
        <v>3368</v>
      </c>
      <c r="G95" s="1" t="s">
        <v>3369</v>
      </c>
      <c r="H95" s="1" t="s">
        <v>45</v>
      </c>
      <c r="I95" s="1"/>
      <c r="J95" s="1" t="s">
        <v>3370</v>
      </c>
      <c r="K95" s="1" t="s">
        <v>3371</v>
      </c>
      <c r="L95" s="1" t="s">
        <v>65</v>
      </c>
      <c r="M95" s="1"/>
      <c r="N95" s="3" t="s">
        <v>3372</v>
      </c>
    </row>
    <row r="96" spans="1:14" ht="16">
      <c r="A96" s="1">
        <v>2654</v>
      </c>
      <c r="B96" s="1" t="s">
        <v>3373</v>
      </c>
      <c r="C96" s="1" t="s">
        <v>2784</v>
      </c>
      <c r="D96" s="1"/>
      <c r="E96" s="4">
        <v>1</v>
      </c>
      <c r="F96" s="1" t="s">
        <v>21</v>
      </c>
      <c r="G96" s="1" t="s">
        <v>21</v>
      </c>
      <c r="H96" s="1" t="s">
        <v>2785</v>
      </c>
      <c r="I96" s="1"/>
      <c r="J96" s="1" t="s">
        <v>3374</v>
      </c>
      <c r="K96" s="1" t="s">
        <v>21</v>
      </c>
      <c r="L96" s="1" t="s">
        <v>65</v>
      </c>
      <c r="M96" s="1"/>
      <c r="N96" s="3" t="s">
        <v>2103</v>
      </c>
    </row>
    <row r="97" spans="1:14" ht="16">
      <c r="A97" s="1">
        <v>2661</v>
      </c>
      <c r="B97" s="1" t="s">
        <v>3375</v>
      </c>
      <c r="C97" s="1" t="s">
        <v>3376</v>
      </c>
      <c r="D97" s="1">
        <v>1231</v>
      </c>
      <c r="E97" s="4">
        <v>1</v>
      </c>
      <c r="F97" s="1" t="s">
        <v>3377</v>
      </c>
      <c r="G97" s="1" t="s">
        <v>3378</v>
      </c>
      <c r="H97" s="1" t="s">
        <v>77</v>
      </c>
      <c r="I97" s="1"/>
      <c r="J97" s="1" t="s">
        <v>3118</v>
      </c>
      <c r="K97" s="1" t="s">
        <v>3379</v>
      </c>
      <c r="L97" s="1" t="s">
        <v>36</v>
      </c>
      <c r="M97" s="1"/>
      <c r="N97" s="3" t="s">
        <v>3380</v>
      </c>
    </row>
    <row r="98" spans="1:14" ht="16">
      <c r="A98" s="1">
        <v>2662</v>
      </c>
      <c r="B98" s="1" t="s">
        <v>3381</v>
      </c>
      <c r="C98" s="1" t="s">
        <v>3382</v>
      </c>
      <c r="D98" s="1"/>
      <c r="E98" s="4">
        <v>1</v>
      </c>
      <c r="F98" s="1" t="s">
        <v>3383</v>
      </c>
      <c r="G98" s="1" t="s">
        <v>3384</v>
      </c>
      <c r="H98" s="1" t="s">
        <v>77</v>
      </c>
      <c r="I98" s="1"/>
      <c r="J98" s="1" t="s">
        <v>3385</v>
      </c>
      <c r="K98" s="1" t="s">
        <v>3386</v>
      </c>
      <c r="L98" s="1" t="s">
        <v>65</v>
      </c>
      <c r="M98" s="1"/>
      <c r="N98" s="3" t="s">
        <v>3387</v>
      </c>
    </row>
    <row r="99" spans="1:14" ht="16">
      <c r="A99" s="1">
        <v>2663</v>
      </c>
      <c r="B99" s="1" t="s">
        <v>3388</v>
      </c>
      <c r="C99" s="1" t="s">
        <v>3389</v>
      </c>
      <c r="D99" s="1" t="s">
        <v>3390</v>
      </c>
      <c r="E99" s="4">
        <v>1</v>
      </c>
      <c r="F99" s="1" t="s">
        <v>3391</v>
      </c>
      <c r="G99" s="1" t="s">
        <v>3392</v>
      </c>
      <c r="H99" s="1" t="s">
        <v>45</v>
      </c>
      <c r="I99" s="1"/>
      <c r="J99" s="1" t="s">
        <v>3393</v>
      </c>
      <c r="K99" s="1" t="s">
        <v>3394</v>
      </c>
      <c r="L99" s="1" t="s">
        <v>65</v>
      </c>
      <c r="M99" s="1" t="s">
        <v>2817</v>
      </c>
      <c r="N99" s="3" t="s">
        <v>3395</v>
      </c>
    </row>
    <row r="100" spans="1:14" ht="16">
      <c r="A100" s="1">
        <v>2664</v>
      </c>
      <c r="B100" s="1" t="s">
        <v>3396</v>
      </c>
      <c r="C100" s="1" t="s">
        <v>3397</v>
      </c>
      <c r="D100" s="1">
        <v>1271</v>
      </c>
      <c r="E100" s="4">
        <v>1</v>
      </c>
      <c r="F100" s="1" t="s">
        <v>3398</v>
      </c>
      <c r="G100" s="1" t="s">
        <v>3399</v>
      </c>
      <c r="H100" s="1" t="s">
        <v>32</v>
      </c>
      <c r="I100" s="1" t="s">
        <v>3400</v>
      </c>
      <c r="J100" s="1" t="s">
        <v>3401</v>
      </c>
      <c r="K100" s="1" t="s">
        <v>2944</v>
      </c>
      <c r="L100" s="1" t="s">
        <v>65</v>
      </c>
      <c r="M100" s="1" t="s">
        <v>2817</v>
      </c>
      <c r="N100" s="3" t="s">
        <v>3402</v>
      </c>
    </row>
    <row r="101" spans="1:14" ht="16">
      <c r="A101" s="1">
        <v>2672</v>
      </c>
      <c r="B101" s="1" t="s">
        <v>3403</v>
      </c>
      <c r="C101" s="1" t="s">
        <v>3404</v>
      </c>
      <c r="D101" s="1">
        <v>1136</v>
      </c>
      <c r="E101" s="4">
        <v>1</v>
      </c>
      <c r="F101" s="1" t="s">
        <v>3405</v>
      </c>
      <c r="G101" s="1" t="s">
        <v>3406</v>
      </c>
      <c r="H101" s="1" t="s">
        <v>45</v>
      </c>
      <c r="I101" s="1" t="s">
        <v>3407</v>
      </c>
      <c r="J101" s="1" t="s">
        <v>3408</v>
      </c>
      <c r="K101" s="1" t="s">
        <v>3409</v>
      </c>
      <c r="L101" s="1" t="s">
        <v>65</v>
      </c>
      <c r="M101" s="1"/>
      <c r="N101" s="3" t="s">
        <v>3410</v>
      </c>
    </row>
    <row r="102" spans="1:14" ht="16">
      <c r="A102" s="1">
        <v>2673</v>
      </c>
      <c r="B102" s="1" t="s">
        <v>3411</v>
      </c>
      <c r="C102" s="1" t="s">
        <v>3412</v>
      </c>
      <c r="D102" s="1">
        <v>1223</v>
      </c>
      <c r="E102" s="4">
        <v>1</v>
      </c>
      <c r="F102" s="1" t="s">
        <v>3413</v>
      </c>
      <c r="G102" s="1" t="s">
        <v>3414</v>
      </c>
      <c r="H102" s="1" t="s">
        <v>45</v>
      </c>
      <c r="I102" s="1" t="s">
        <v>3415</v>
      </c>
      <c r="J102" s="1" t="s">
        <v>3073</v>
      </c>
      <c r="K102" s="1" t="s">
        <v>3416</v>
      </c>
      <c r="L102" s="1" t="s">
        <v>65</v>
      </c>
      <c r="M102" s="1"/>
      <c r="N102" s="3" t="s">
        <v>3417</v>
      </c>
    </row>
    <row r="103" spans="1:14" ht="16">
      <c r="A103" s="1">
        <v>2674</v>
      </c>
      <c r="B103" s="1" t="s">
        <v>3411</v>
      </c>
      <c r="C103" s="1" t="s">
        <v>2804</v>
      </c>
      <c r="D103" s="1">
        <v>1226</v>
      </c>
      <c r="E103" s="4">
        <v>1</v>
      </c>
      <c r="F103" s="1" t="s">
        <v>3418</v>
      </c>
      <c r="G103" s="1" t="s">
        <v>3419</v>
      </c>
      <c r="H103" s="1" t="s">
        <v>45</v>
      </c>
      <c r="I103" s="1" t="s">
        <v>3420</v>
      </c>
      <c r="J103" s="1" t="s">
        <v>3073</v>
      </c>
      <c r="K103" s="1" t="s">
        <v>3421</v>
      </c>
      <c r="L103" s="1" t="s">
        <v>65</v>
      </c>
      <c r="M103" s="1"/>
      <c r="N103" s="3" t="s">
        <v>3417</v>
      </c>
    </row>
    <row r="104" spans="1:14" ht="16">
      <c r="A104" s="1">
        <v>2675</v>
      </c>
      <c r="B104" s="1" t="s">
        <v>3411</v>
      </c>
      <c r="C104" s="1" t="s">
        <v>3422</v>
      </c>
      <c r="D104" s="1">
        <v>1209</v>
      </c>
      <c r="E104" s="4">
        <v>1</v>
      </c>
      <c r="F104" s="1" t="s">
        <v>3423</v>
      </c>
      <c r="G104" s="1" t="s">
        <v>3424</v>
      </c>
      <c r="H104" s="1" t="s">
        <v>45</v>
      </c>
      <c r="I104" s="1" t="s">
        <v>3420</v>
      </c>
      <c r="J104" s="1" t="s">
        <v>3425</v>
      </c>
      <c r="K104" s="1" t="s">
        <v>3426</v>
      </c>
      <c r="L104" s="1" t="s">
        <v>65</v>
      </c>
      <c r="M104" s="1"/>
      <c r="N104" s="3" t="s">
        <v>3427</v>
      </c>
    </row>
    <row r="105" spans="1:14" ht="16">
      <c r="A105" s="1">
        <v>2676</v>
      </c>
      <c r="B105" s="1" t="s">
        <v>3411</v>
      </c>
      <c r="C105" s="1" t="s">
        <v>2784</v>
      </c>
      <c r="D105" s="1"/>
      <c r="E105" s="4">
        <v>1</v>
      </c>
      <c r="F105" s="1" t="s">
        <v>3428</v>
      </c>
      <c r="G105" s="1" t="s">
        <v>69</v>
      </c>
      <c r="H105" s="1" t="s">
        <v>45</v>
      </c>
      <c r="I105" s="1" t="s">
        <v>3420</v>
      </c>
      <c r="J105" s="1" t="s">
        <v>717</v>
      </c>
      <c r="K105" s="1" t="s">
        <v>3429</v>
      </c>
      <c r="L105" s="1" t="s">
        <v>65</v>
      </c>
      <c r="M105" s="1"/>
      <c r="N105" s="3" t="s">
        <v>3417</v>
      </c>
    </row>
    <row r="106" spans="1:14" ht="16">
      <c r="A106" s="1">
        <v>2677</v>
      </c>
      <c r="B106" s="1" t="s">
        <v>3430</v>
      </c>
      <c r="C106" s="1" t="s">
        <v>3431</v>
      </c>
      <c r="D106" s="1">
        <v>1222</v>
      </c>
      <c r="E106" s="4">
        <v>1</v>
      </c>
      <c r="F106" s="1" t="s">
        <v>3432</v>
      </c>
      <c r="G106" s="1" t="s">
        <v>3433</v>
      </c>
      <c r="H106" s="1" t="s">
        <v>32</v>
      </c>
      <c r="I106" s="1" t="s">
        <v>3434</v>
      </c>
      <c r="J106" s="1" t="s">
        <v>3435</v>
      </c>
      <c r="K106" s="1" t="s">
        <v>21</v>
      </c>
      <c r="L106" s="1" t="s">
        <v>1305</v>
      </c>
      <c r="M106" s="1"/>
      <c r="N106" s="3" t="s">
        <v>3436</v>
      </c>
    </row>
    <row r="107" spans="1:14" ht="16">
      <c r="A107" s="1">
        <v>2678</v>
      </c>
      <c r="B107" s="1" t="s">
        <v>3437</v>
      </c>
      <c r="C107" s="1" t="s">
        <v>3438</v>
      </c>
      <c r="D107" s="1">
        <v>1260</v>
      </c>
      <c r="E107" s="4">
        <v>1</v>
      </c>
      <c r="F107" s="1" t="s">
        <v>3439</v>
      </c>
      <c r="G107" s="1" t="s">
        <v>69</v>
      </c>
      <c r="H107" s="1" t="s">
        <v>32</v>
      </c>
      <c r="I107" s="1" t="s">
        <v>3440</v>
      </c>
      <c r="J107" s="1" t="s">
        <v>717</v>
      </c>
      <c r="K107" s="1" t="s">
        <v>69</v>
      </c>
      <c r="L107" s="1" t="s">
        <v>88</v>
      </c>
      <c r="M107" s="1"/>
      <c r="N107" s="3" t="s">
        <v>3441</v>
      </c>
    </row>
    <row r="108" spans="1:14" ht="16">
      <c r="A108" s="1">
        <v>2679</v>
      </c>
      <c r="B108" s="1" t="s">
        <v>3442</v>
      </c>
      <c r="C108" s="1" t="s">
        <v>3443</v>
      </c>
      <c r="D108" s="1">
        <v>1275</v>
      </c>
      <c r="E108" s="4">
        <v>1</v>
      </c>
      <c r="F108" s="1" t="s">
        <v>3444</v>
      </c>
      <c r="G108" s="1" t="s">
        <v>3445</v>
      </c>
      <c r="H108" s="1" t="s">
        <v>32</v>
      </c>
      <c r="I108" s="1" t="s">
        <v>2862</v>
      </c>
      <c r="J108" s="1" t="s">
        <v>3435</v>
      </c>
      <c r="K108" s="12" t="s">
        <v>21</v>
      </c>
      <c r="L108" s="1" t="s">
        <v>65</v>
      </c>
      <c r="M108" s="1"/>
      <c r="N108" s="3" t="s">
        <v>3446</v>
      </c>
    </row>
    <row r="109" spans="1:14" ht="16">
      <c r="A109" s="1">
        <v>2731</v>
      </c>
      <c r="B109" s="1" t="s">
        <v>3447</v>
      </c>
      <c r="C109" s="1" t="s">
        <v>3448</v>
      </c>
      <c r="D109" s="1">
        <v>1161</v>
      </c>
      <c r="E109" s="4">
        <v>1</v>
      </c>
      <c r="F109" s="1" t="s">
        <v>3449</v>
      </c>
      <c r="G109" s="1" t="s">
        <v>3450</v>
      </c>
      <c r="H109" s="1" t="s">
        <v>77</v>
      </c>
      <c r="I109" s="1" t="s">
        <v>3451</v>
      </c>
      <c r="J109" s="1" t="s">
        <v>3452</v>
      </c>
      <c r="K109" s="1" t="s">
        <v>3453</v>
      </c>
      <c r="L109" s="1" t="s">
        <v>65</v>
      </c>
      <c r="M109" s="1"/>
      <c r="N109" s="3" t="s">
        <v>3454</v>
      </c>
    </row>
    <row r="110" spans="1:14" ht="16">
      <c r="A110" s="1">
        <v>2732</v>
      </c>
      <c r="B110" s="1" t="s">
        <v>3455</v>
      </c>
      <c r="C110" s="1" t="s">
        <v>3456</v>
      </c>
      <c r="D110" s="1">
        <v>1179</v>
      </c>
      <c r="E110" s="4">
        <v>1</v>
      </c>
      <c r="F110" s="1" t="s">
        <v>3457</v>
      </c>
      <c r="G110" s="1" t="s">
        <v>3458</v>
      </c>
      <c r="H110" s="1" t="s">
        <v>32</v>
      </c>
      <c r="I110" s="1"/>
      <c r="J110" s="1" t="s">
        <v>3459</v>
      </c>
      <c r="K110" s="1" t="s">
        <v>3460</v>
      </c>
      <c r="L110" s="1" t="s">
        <v>65</v>
      </c>
      <c r="M110" s="1" t="s">
        <v>3461</v>
      </c>
      <c r="N110" s="3" t="s">
        <v>3462</v>
      </c>
    </row>
    <row r="111" spans="1:14" ht="16">
      <c r="A111" s="1">
        <v>2741</v>
      </c>
      <c r="B111" s="1" t="s">
        <v>3463</v>
      </c>
      <c r="C111" s="1" t="s">
        <v>3464</v>
      </c>
      <c r="D111" s="1">
        <v>1151</v>
      </c>
      <c r="E111" s="4">
        <v>1</v>
      </c>
      <c r="F111" s="1" t="s">
        <v>3465</v>
      </c>
      <c r="G111" s="1" t="s">
        <v>3466</v>
      </c>
      <c r="H111" s="1" t="s">
        <v>32</v>
      </c>
      <c r="I111" s="1" t="s">
        <v>3467</v>
      </c>
      <c r="J111" s="1" t="s">
        <v>3468</v>
      </c>
      <c r="K111" s="1" t="s">
        <v>21</v>
      </c>
      <c r="L111" s="1" t="s">
        <v>65</v>
      </c>
      <c r="M111" s="1" t="s">
        <v>25</v>
      </c>
      <c r="N111" s="3" t="s">
        <v>2172</v>
      </c>
    </row>
    <row r="112" spans="1:14" ht="16">
      <c r="A112" s="1">
        <v>2764</v>
      </c>
      <c r="B112" s="1" t="s">
        <v>3469</v>
      </c>
      <c r="C112" s="1" t="s">
        <v>3470</v>
      </c>
      <c r="D112" s="1">
        <v>1199</v>
      </c>
      <c r="E112" s="4">
        <v>1</v>
      </c>
      <c r="F112" s="1" t="s">
        <v>3471</v>
      </c>
      <c r="G112" s="1" t="s">
        <v>3472</v>
      </c>
      <c r="H112" s="1" t="s">
        <v>45</v>
      </c>
      <c r="I112" s="1"/>
      <c r="J112" s="1" t="s">
        <v>3473</v>
      </c>
      <c r="K112" s="1" t="s">
        <v>3474</v>
      </c>
      <c r="L112" s="1" t="s">
        <v>65</v>
      </c>
      <c r="M112" s="1" t="s">
        <v>25</v>
      </c>
      <c r="N112" s="3" t="s">
        <v>3475</v>
      </c>
    </row>
    <row r="113" spans="1:14" ht="16">
      <c r="A113" s="1">
        <v>2765</v>
      </c>
      <c r="B113" s="1" t="s">
        <v>3476</v>
      </c>
      <c r="C113" s="1" t="s">
        <v>3477</v>
      </c>
      <c r="D113" s="1">
        <v>1227</v>
      </c>
      <c r="E113" s="4">
        <v>1</v>
      </c>
      <c r="F113" s="1" t="s">
        <v>3478</v>
      </c>
      <c r="G113" s="1" t="s">
        <v>3479</v>
      </c>
      <c r="H113" s="1" t="s">
        <v>77</v>
      </c>
      <c r="I113" s="1" t="s">
        <v>3480</v>
      </c>
      <c r="J113" s="1" t="s">
        <v>3481</v>
      </c>
      <c r="K113" s="1" t="s">
        <v>3482</v>
      </c>
      <c r="L113" s="1" t="s">
        <v>65</v>
      </c>
      <c r="M113" s="1"/>
      <c r="N113" s="3" t="s">
        <v>3483</v>
      </c>
    </row>
    <row r="114" spans="1:14" ht="16">
      <c r="A114" s="1">
        <v>2766</v>
      </c>
      <c r="B114" s="1" t="s">
        <v>3484</v>
      </c>
      <c r="C114" s="1" t="s">
        <v>3485</v>
      </c>
      <c r="D114" s="1">
        <v>1200</v>
      </c>
      <c r="E114" s="4">
        <v>1</v>
      </c>
      <c r="F114" s="1" t="s">
        <v>3486</v>
      </c>
      <c r="G114" s="1" t="s">
        <v>3487</v>
      </c>
      <c r="H114" s="1" t="s">
        <v>32</v>
      </c>
      <c r="I114" s="1" t="s">
        <v>3488</v>
      </c>
      <c r="J114" s="1" t="s">
        <v>3489</v>
      </c>
      <c r="K114" s="1" t="s">
        <v>2944</v>
      </c>
      <c r="L114" s="1" t="s">
        <v>65</v>
      </c>
      <c r="M114" s="1" t="s">
        <v>25</v>
      </c>
      <c r="N114" s="3" t="s">
        <v>3483</v>
      </c>
    </row>
    <row r="115" spans="1:14" ht="16">
      <c r="A115" s="1">
        <v>2767</v>
      </c>
      <c r="B115" s="1" t="s">
        <v>3490</v>
      </c>
      <c r="C115" s="1" t="s">
        <v>3491</v>
      </c>
      <c r="D115" s="1">
        <v>1132</v>
      </c>
      <c r="E115" s="4">
        <v>1</v>
      </c>
      <c r="F115" s="1" t="s">
        <v>3492</v>
      </c>
      <c r="G115" s="1" t="s">
        <v>69</v>
      </c>
      <c r="H115" s="1" t="s">
        <v>45</v>
      </c>
      <c r="I115" s="1"/>
      <c r="J115" s="1" t="s">
        <v>3493</v>
      </c>
      <c r="K115" s="1" t="s">
        <v>2868</v>
      </c>
      <c r="L115" s="1" t="s">
        <v>65</v>
      </c>
      <c r="M115" s="1" t="s">
        <v>25</v>
      </c>
      <c r="N115" s="3" t="s">
        <v>3494</v>
      </c>
    </row>
    <row r="116" spans="1:14" ht="16">
      <c r="A116" s="1">
        <v>2771</v>
      </c>
      <c r="B116" s="1" t="s">
        <v>3495</v>
      </c>
      <c r="C116" s="1" t="s">
        <v>3496</v>
      </c>
      <c r="D116" s="1">
        <v>1202</v>
      </c>
      <c r="E116" s="4">
        <v>1</v>
      </c>
      <c r="F116" s="1" t="s">
        <v>3497</v>
      </c>
      <c r="G116" s="1" t="s">
        <v>3498</v>
      </c>
      <c r="H116" s="1" t="s">
        <v>77</v>
      </c>
      <c r="I116" s="1" t="s">
        <v>3499</v>
      </c>
      <c r="J116" s="1" t="s">
        <v>3500</v>
      </c>
      <c r="K116" s="1" t="s">
        <v>21</v>
      </c>
      <c r="L116" s="1" t="s">
        <v>48</v>
      </c>
      <c r="M116" s="1" t="s">
        <v>25</v>
      </c>
      <c r="N116" s="3" t="s">
        <v>3501</v>
      </c>
    </row>
    <row r="117" spans="1:14" ht="16">
      <c r="A117" s="1">
        <v>2772</v>
      </c>
      <c r="B117" s="1" t="s">
        <v>3502</v>
      </c>
      <c r="C117" s="1" t="s">
        <v>2784</v>
      </c>
      <c r="D117" s="1"/>
      <c r="E117" s="4">
        <v>1</v>
      </c>
      <c r="F117" s="1" t="s">
        <v>3503</v>
      </c>
      <c r="G117" s="1" t="s">
        <v>3504</v>
      </c>
      <c r="H117" s="1" t="s">
        <v>32</v>
      </c>
      <c r="I117" s="1" t="s">
        <v>3505</v>
      </c>
      <c r="J117" s="1" t="s">
        <v>3506</v>
      </c>
      <c r="K117" s="1" t="s">
        <v>21</v>
      </c>
      <c r="L117" s="1" t="s">
        <v>48</v>
      </c>
      <c r="M117" s="1" t="s">
        <v>25</v>
      </c>
      <c r="N117" s="3" t="s">
        <v>3501</v>
      </c>
    </row>
    <row r="118" spans="1:14" ht="16">
      <c r="A118" s="1">
        <v>3217</v>
      </c>
      <c r="B118" s="1" t="s">
        <v>3507</v>
      </c>
      <c r="C118" s="1" t="s">
        <v>3508</v>
      </c>
      <c r="D118" s="1"/>
      <c r="E118" s="4">
        <v>1</v>
      </c>
      <c r="F118" s="1" t="s">
        <v>3509</v>
      </c>
      <c r="G118" s="1" t="s">
        <v>3510</v>
      </c>
      <c r="H118" s="1" t="s">
        <v>77</v>
      </c>
      <c r="I118" s="1" t="s">
        <v>3511</v>
      </c>
      <c r="J118" s="1" t="s">
        <v>3512</v>
      </c>
      <c r="K118" s="1" t="s">
        <v>3513</v>
      </c>
      <c r="L118" s="1" t="s">
        <v>65</v>
      </c>
      <c r="M118" s="1" t="s">
        <v>80</v>
      </c>
      <c r="N118" s="3" t="s">
        <v>3514</v>
      </c>
    </row>
    <row r="119" spans="1:14" ht="16">
      <c r="A119" s="1">
        <v>3218</v>
      </c>
      <c r="B119" s="1" t="s">
        <v>3515</v>
      </c>
      <c r="C119" s="1" t="s">
        <v>3516</v>
      </c>
      <c r="D119" s="1">
        <v>1209</v>
      </c>
      <c r="E119" s="4">
        <v>1</v>
      </c>
      <c r="F119" s="1" t="s">
        <v>3517</v>
      </c>
      <c r="G119" s="1" t="s">
        <v>21</v>
      </c>
      <c r="H119" s="1" t="s">
        <v>77</v>
      </c>
      <c r="I119" s="1" t="s">
        <v>3518</v>
      </c>
      <c r="J119" s="1" t="s">
        <v>3519</v>
      </c>
      <c r="K119" s="1" t="s">
        <v>2133</v>
      </c>
      <c r="L119" s="1" t="s">
        <v>1305</v>
      </c>
      <c r="M119" s="1" t="s">
        <v>80</v>
      </c>
      <c r="N119" s="3" t="s">
        <v>3514</v>
      </c>
    </row>
    <row r="120" spans="1:14" ht="16">
      <c r="A120" s="1">
        <v>3233</v>
      </c>
      <c r="B120" s="1" t="s">
        <v>3520</v>
      </c>
      <c r="C120" s="1" t="s">
        <v>3521</v>
      </c>
      <c r="D120" s="1">
        <v>1156</v>
      </c>
      <c r="E120" s="4">
        <v>1</v>
      </c>
      <c r="F120" s="1" t="s">
        <v>3522</v>
      </c>
      <c r="G120" s="1" t="s">
        <v>3523</v>
      </c>
      <c r="H120" s="1" t="s">
        <v>77</v>
      </c>
      <c r="I120" s="1"/>
      <c r="J120" s="1" t="s">
        <v>3524</v>
      </c>
      <c r="K120" s="1" t="s">
        <v>2033</v>
      </c>
      <c r="L120" s="1" t="s">
        <v>1305</v>
      </c>
      <c r="M120" s="1" t="s">
        <v>25</v>
      </c>
      <c r="N120" s="3" t="s">
        <v>3525</v>
      </c>
    </row>
    <row r="121" spans="1:14" ht="16">
      <c r="A121" s="1">
        <v>3248</v>
      </c>
      <c r="B121" s="1" t="s">
        <v>3526</v>
      </c>
      <c r="C121" s="1" t="s">
        <v>3527</v>
      </c>
      <c r="D121" s="1">
        <v>1176</v>
      </c>
      <c r="E121" s="4">
        <v>1</v>
      </c>
      <c r="F121" s="1" t="s">
        <v>3528</v>
      </c>
      <c r="G121" s="1" t="s">
        <v>3529</v>
      </c>
      <c r="H121" s="1" t="s">
        <v>77</v>
      </c>
      <c r="I121" s="1"/>
      <c r="J121" s="1" t="s">
        <v>3530</v>
      </c>
      <c r="K121" s="1" t="s">
        <v>3531</v>
      </c>
      <c r="L121" s="1" t="s">
        <v>1305</v>
      </c>
      <c r="M121" s="1" t="s">
        <v>25</v>
      </c>
      <c r="N121" s="3" t="s">
        <v>3532</v>
      </c>
    </row>
    <row r="122" spans="1:14" ht="16">
      <c r="A122" s="1">
        <v>3250</v>
      </c>
      <c r="B122" s="1" t="s">
        <v>3533</v>
      </c>
      <c r="C122" s="1" t="s">
        <v>3534</v>
      </c>
      <c r="D122" s="1">
        <v>1187</v>
      </c>
      <c r="E122" s="4">
        <v>1</v>
      </c>
      <c r="F122" s="1" t="s">
        <v>3535</v>
      </c>
      <c r="G122" s="1" t="s">
        <v>3536</v>
      </c>
      <c r="H122" s="1" t="s">
        <v>77</v>
      </c>
      <c r="I122" s="1"/>
      <c r="J122" s="1" t="s">
        <v>3537</v>
      </c>
      <c r="K122" s="1" t="s">
        <v>3538</v>
      </c>
      <c r="L122" s="1" t="s">
        <v>65</v>
      </c>
      <c r="M122" s="1"/>
      <c r="N122" s="3" t="s">
        <v>3532</v>
      </c>
    </row>
    <row r="123" spans="1:14" ht="16">
      <c r="A123" s="1">
        <v>3312</v>
      </c>
      <c r="B123" s="1" t="s">
        <v>3539</v>
      </c>
      <c r="C123" s="1" t="s">
        <v>3540</v>
      </c>
      <c r="D123" s="1" t="s">
        <v>3541</v>
      </c>
      <c r="E123" s="4">
        <v>1</v>
      </c>
      <c r="F123" s="1" t="s">
        <v>3542</v>
      </c>
      <c r="G123" s="1" t="s">
        <v>3543</v>
      </c>
      <c r="H123" s="1" t="s">
        <v>45</v>
      </c>
      <c r="I123" s="1"/>
      <c r="J123" s="1" t="s">
        <v>3544</v>
      </c>
      <c r="K123" s="1" t="s">
        <v>3545</v>
      </c>
      <c r="L123" s="1" t="s">
        <v>65</v>
      </c>
      <c r="M123" s="1" t="s">
        <v>3546</v>
      </c>
      <c r="N123" s="3" t="s">
        <v>3547</v>
      </c>
    </row>
    <row r="124" spans="1:14" ht="16">
      <c r="A124" s="1">
        <v>4192</v>
      </c>
      <c r="B124" s="1" t="s">
        <v>3548</v>
      </c>
      <c r="C124" s="1" t="s">
        <v>3549</v>
      </c>
      <c r="D124" s="1">
        <v>1249</v>
      </c>
      <c r="E124" s="4">
        <v>1</v>
      </c>
      <c r="F124" s="1" t="s">
        <v>785</v>
      </c>
      <c r="G124" s="1" t="s">
        <v>3550</v>
      </c>
      <c r="H124" s="1" t="s">
        <v>32</v>
      </c>
      <c r="I124" s="1"/>
      <c r="J124" s="1" t="s">
        <v>3551</v>
      </c>
      <c r="K124" s="1" t="s">
        <v>3552</v>
      </c>
      <c r="L124" s="1" t="s">
        <v>65</v>
      </c>
      <c r="M124" s="1" t="s">
        <v>2817</v>
      </c>
      <c r="N124" s="3" t="s">
        <v>3553</v>
      </c>
    </row>
    <row r="125" spans="1:14" ht="16">
      <c r="A125" s="1">
        <v>6196</v>
      </c>
      <c r="B125" s="1" t="s">
        <v>3554</v>
      </c>
      <c r="C125" s="1" t="s">
        <v>3555</v>
      </c>
      <c r="D125" s="1">
        <v>1227</v>
      </c>
      <c r="E125" s="4">
        <v>1</v>
      </c>
      <c r="F125" s="1" t="s">
        <v>3556</v>
      </c>
      <c r="G125" s="1" t="s">
        <v>3557</v>
      </c>
      <c r="H125" s="1" t="s">
        <v>32</v>
      </c>
      <c r="I125" s="1"/>
      <c r="J125" s="1" t="s">
        <v>3558</v>
      </c>
      <c r="K125" s="1" t="s">
        <v>3559</v>
      </c>
      <c r="L125" s="1" t="s">
        <v>36</v>
      </c>
      <c r="M125" s="1"/>
      <c r="N125" s="3" t="s">
        <v>3560</v>
      </c>
    </row>
    <row r="126" spans="1:14" ht="16">
      <c r="A126" s="1">
        <v>6287</v>
      </c>
      <c r="B126" s="1" t="s">
        <v>3561</v>
      </c>
      <c r="C126" s="1" t="s">
        <v>3562</v>
      </c>
      <c r="D126" s="1">
        <v>1243</v>
      </c>
      <c r="E126" s="4">
        <v>1</v>
      </c>
      <c r="F126" s="1" t="s">
        <v>3563</v>
      </c>
      <c r="G126" s="1" t="s">
        <v>3564</v>
      </c>
      <c r="H126" s="1" t="s">
        <v>77</v>
      </c>
      <c r="I126" s="1"/>
      <c r="J126" s="1" t="s">
        <v>3565</v>
      </c>
      <c r="K126" s="1" t="s">
        <v>3566</v>
      </c>
      <c r="L126" s="1" t="s">
        <v>65</v>
      </c>
      <c r="M126" s="1" t="s">
        <v>25</v>
      </c>
      <c r="N126" s="3" t="s">
        <v>3567</v>
      </c>
    </row>
    <row r="127" spans="1:14" ht="16">
      <c r="A127" s="1">
        <v>6346</v>
      </c>
      <c r="B127" s="1" t="s">
        <v>3568</v>
      </c>
      <c r="C127" s="1" t="s">
        <v>3569</v>
      </c>
      <c r="D127" s="1">
        <v>1129</v>
      </c>
      <c r="E127" s="4">
        <v>1</v>
      </c>
      <c r="F127" s="1" t="s">
        <v>3570</v>
      </c>
      <c r="G127" s="1" t="s">
        <v>3571</v>
      </c>
      <c r="H127" s="1" t="s">
        <v>45</v>
      </c>
      <c r="I127" s="1"/>
      <c r="J127" s="1" t="s">
        <v>3572</v>
      </c>
      <c r="K127" s="1" t="s">
        <v>3573</v>
      </c>
      <c r="L127" s="1" t="s">
        <v>65</v>
      </c>
      <c r="M127" s="1"/>
      <c r="N127" s="3" t="s">
        <v>3574</v>
      </c>
    </row>
    <row r="128" spans="1:14" ht="16">
      <c r="A128" s="1">
        <v>6388</v>
      </c>
      <c r="B128" s="1" t="s">
        <v>3575</v>
      </c>
      <c r="C128" s="1" t="s">
        <v>3576</v>
      </c>
      <c r="D128" s="1">
        <v>1192</v>
      </c>
      <c r="E128" s="4">
        <v>1</v>
      </c>
      <c r="F128" s="1" t="s">
        <v>3577</v>
      </c>
      <c r="G128" s="1" t="s">
        <v>3578</v>
      </c>
      <c r="H128" s="1" t="s">
        <v>77</v>
      </c>
      <c r="I128" s="1" t="s">
        <v>3579</v>
      </c>
      <c r="J128" s="1" t="s">
        <v>3580</v>
      </c>
      <c r="K128" s="1" t="s">
        <v>3581</v>
      </c>
      <c r="L128" s="1" t="s">
        <v>65</v>
      </c>
      <c r="M128" s="1" t="s">
        <v>25</v>
      </c>
      <c r="N128" s="3" t="s">
        <v>3582</v>
      </c>
    </row>
    <row r="129" spans="1:14" ht="16">
      <c r="A129" s="1">
        <v>6389</v>
      </c>
      <c r="B129" s="1" t="s">
        <v>3583</v>
      </c>
      <c r="C129" s="1" t="s">
        <v>3584</v>
      </c>
      <c r="D129" s="1">
        <v>1190</v>
      </c>
      <c r="E129" s="4">
        <v>1</v>
      </c>
      <c r="F129" s="1" t="s">
        <v>3585</v>
      </c>
      <c r="G129" s="1" t="s">
        <v>3586</v>
      </c>
      <c r="H129" s="1" t="s">
        <v>32</v>
      </c>
      <c r="I129" s="1" t="s">
        <v>3587</v>
      </c>
      <c r="J129" s="1" t="s">
        <v>3588</v>
      </c>
      <c r="K129" s="1" t="s">
        <v>3589</v>
      </c>
      <c r="L129" s="1" t="s">
        <v>65</v>
      </c>
      <c r="M129" s="1" t="s">
        <v>25</v>
      </c>
      <c r="N129" s="3" t="s">
        <v>3582</v>
      </c>
    </row>
    <row r="130" spans="1:14" ht="16">
      <c r="A130" s="1">
        <v>6430</v>
      </c>
      <c r="B130" s="1" t="s">
        <v>3590</v>
      </c>
      <c r="C130" s="1" t="s">
        <v>3591</v>
      </c>
      <c r="D130" s="1">
        <v>1273</v>
      </c>
      <c r="E130" s="4">
        <v>1</v>
      </c>
      <c r="F130" s="1" t="s">
        <v>3592</v>
      </c>
      <c r="G130" s="1" t="s">
        <v>3593</v>
      </c>
      <c r="H130" s="1" t="s">
        <v>45</v>
      </c>
      <c r="I130" s="1"/>
      <c r="J130" s="1" t="s">
        <v>3594</v>
      </c>
      <c r="K130" s="1" t="s">
        <v>3595</v>
      </c>
      <c r="L130" s="1" t="s">
        <v>65</v>
      </c>
      <c r="M130" s="1"/>
      <c r="N130" s="3" t="s">
        <v>3596</v>
      </c>
    </row>
    <row r="131" spans="1:14" ht="16">
      <c r="A131" s="1">
        <v>6505</v>
      </c>
      <c r="B131" s="1" t="s">
        <v>3597</v>
      </c>
      <c r="C131" s="1" t="s">
        <v>3598</v>
      </c>
      <c r="D131" s="1" t="s">
        <v>3599</v>
      </c>
      <c r="E131" s="4">
        <v>1</v>
      </c>
      <c r="F131" s="1" t="s">
        <v>3600</v>
      </c>
      <c r="G131" s="1" t="s">
        <v>3601</v>
      </c>
      <c r="H131" s="1" t="s">
        <v>3602</v>
      </c>
      <c r="I131" s="1"/>
      <c r="J131" s="1" t="s">
        <v>3603</v>
      </c>
      <c r="K131" s="1" t="s">
        <v>3604</v>
      </c>
      <c r="L131" s="1" t="s">
        <v>65</v>
      </c>
      <c r="M131" s="1" t="s">
        <v>25</v>
      </c>
      <c r="N131" s="3" t="s">
        <v>3605</v>
      </c>
    </row>
    <row r="132" spans="1:14" ht="16">
      <c r="A132" s="1">
        <v>6512</v>
      </c>
      <c r="B132" s="1" t="s">
        <v>3606</v>
      </c>
      <c r="C132" s="1" t="s">
        <v>3607</v>
      </c>
      <c r="D132" s="1">
        <v>1200</v>
      </c>
      <c r="E132" s="4">
        <v>1</v>
      </c>
      <c r="F132" s="1" t="s">
        <v>3608</v>
      </c>
      <c r="G132" s="1" t="s">
        <v>3609</v>
      </c>
      <c r="H132" s="1" t="s">
        <v>77</v>
      </c>
      <c r="I132" s="1"/>
      <c r="J132" s="1" t="s">
        <v>3610</v>
      </c>
      <c r="K132" s="1" t="s">
        <v>3611</v>
      </c>
      <c r="L132" s="1" t="s">
        <v>65</v>
      </c>
      <c r="M132" s="1" t="s">
        <v>2817</v>
      </c>
      <c r="N132" s="3" t="s">
        <v>3612</v>
      </c>
    </row>
    <row r="133" spans="1:14" ht="16">
      <c r="A133" s="1">
        <v>6514</v>
      </c>
      <c r="B133" s="1" t="s">
        <v>3613</v>
      </c>
      <c r="C133" s="1" t="s">
        <v>3614</v>
      </c>
      <c r="D133" s="1">
        <v>1190</v>
      </c>
      <c r="E133" s="4">
        <v>1</v>
      </c>
      <c r="F133" s="1" t="s">
        <v>3615</v>
      </c>
      <c r="G133" s="1" t="s">
        <v>3616</v>
      </c>
      <c r="H133" s="1" t="s">
        <v>32</v>
      </c>
      <c r="I133" s="1"/>
      <c r="J133" s="1" t="s">
        <v>3617</v>
      </c>
      <c r="K133" s="1" t="s">
        <v>3618</v>
      </c>
      <c r="L133" s="1" t="s">
        <v>65</v>
      </c>
      <c r="M133" s="1" t="s">
        <v>25</v>
      </c>
      <c r="N133" s="3" t="s">
        <v>3619</v>
      </c>
    </row>
    <row r="134" spans="1:14" ht="16">
      <c r="A134" s="1">
        <v>6832</v>
      </c>
      <c r="B134" s="1" t="s">
        <v>3620</v>
      </c>
      <c r="C134" s="1" t="s">
        <v>3621</v>
      </c>
      <c r="D134" s="1">
        <v>1176</v>
      </c>
      <c r="E134" s="4">
        <v>1</v>
      </c>
      <c r="F134" s="1" t="s">
        <v>3622</v>
      </c>
      <c r="G134" s="1" t="s">
        <v>3623</v>
      </c>
      <c r="H134" s="1" t="s">
        <v>77</v>
      </c>
      <c r="I134" s="1" t="s">
        <v>3624</v>
      </c>
      <c r="J134" s="1" t="s">
        <v>3625</v>
      </c>
      <c r="K134" s="1" t="s">
        <v>3626</v>
      </c>
      <c r="L134" s="1" t="s">
        <v>65</v>
      </c>
      <c r="M134" s="1"/>
      <c r="N134" s="3" t="s">
        <v>2408</v>
      </c>
    </row>
    <row r="135" spans="1:14" ht="16">
      <c r="A135" s="1">
        <v>6846</v>
      </c>
      <c r="B135" s="1" t="s">
        <v>3627</v>
      </c>
      <c r="C135" s="1" t="s">
        <v>3628</v>
      </c>
      <c r="D135" s="1">
        <v>1266</v>
      </c>
      <c r="E135" s="4">
        <v>1</v>
      </c>
      <c r="F135" s="1" t="s">
        <v>3629</v>
      </c>
      <c r="G135" s="1" t="s">
        <v>3630</v>
      </c>
      <c r="H135" s="1" t="s">
        <v>77</v>
      </c>
      <c r="I135" s="1"/>
      <c r="J135" s="1" t="s">
        <v>3631</v>
      </c>
      <c r="K135" s="1" t="s">
        <v>3632</v>
      </c>
      <c r="L135" s="1" t="s">
        <v>36</v>
      </c>
      <c r="M135" s="1" t="s">
        <v>2817</v>
      </c>
      <c r="N135" s="3" t="s">
        <v>3633</v>
      </c>
    </row>
    <row r="136" spans="1:14" ht="16">
      <c r="A136" s="1">
        <v>6990</v>
      </c>
      <c r="B136" s="1" t="s">
        <v>3634</v>
      </c>
      <c r="C136" s="1" t="s">
        <v>3635</v>
      </c>
      <c r="D136" s="1">
        <v>1244</v>
      </c>
      <c r="E136" s="4">
        <v>1</v>
      </c>
      <c r="F136" s="1" t="s">
        <v>3636</v>
      </c>
      <c r="G136" s="1" t="s">
        <v>3637</v>
      </c>
      <c r="H136" s="1" t="s">
        <v>32</v>
      </c>
      <c r="I136" s="9"/>
      <c r="J136" s="1" t="s">
        <v>3638</v>
      </c>
      <c r="K136" s="1" t="s">
        <v>2816</v>
      </c>
      <c r="L136" s="9" t="s">
        <v>88</v>
      </c>
      <c r="M136" s="1"/>
      <c r="N136" s="3" t="s">
        <v>3639</v>
      </c>
    </row>
    <row r="137" spans="1:14" ht="16">
      <c r="A137" s="1">
        <v>7029</v>
      </c>
      <c r="B137" s="1" t="s">
        <v>3640</v>
      </c>
      <c r="C137" s="1" t="s">
        <v>3641</v>
      </c>
      <c r="D137" s="1">
        <v>1189</v>
      </c>
      <c r="E137" s="4">
        <v>1</v>
      </c>
      <c r="F137" s="1" t="s">
        <v>785</v>
      </c>
      <c r="G137" s="1" t="s">
        <v>3642</v>
      </c>
      <c r="H137" s="1" t="s">
        <v>32</v>
      </c>
      <c r="I137" s="1"/>
      <c r="J137" s="1" t="s">
        <v>3643</v>
      </c>
      <c r="K137" s="1" t="s">
        <v>21</v>
      </c>
      <c r="L137" s="1" t="s">
        <v>1305</v>
      </c>
      <c r="M137" s="1" t="s">
        <v>2817</v>
      </c>
      <c r="N137" s="3" t="s">
        <v>3644</v>
      </c>
    </row>
    <row r="138" spans="1:14" ht="16">
      <c r="A138" s="1">
        <v>7065</v>
      </c>
      <c r="B138" s="1" t="s">
        <v>3645</v>
      </c>
      <c r="C138" s="1" t="s">
        <v>3646</v>
      </c>
      <c r="D138" s="1">
        <v>1249</v>
      </c>
      <c r="E138" s="4">
        <v>1</v>
      </c>
      <c r="F138" s="1" t="s">
        <v>3647</v>
      </c>
      <c r="G138" s="1" t="s">
        <v>3648</v>
      </c>
      <c r="H138" s="1" t="s">
        <v>77</v>
      </c>
      <c r="I138" s="1" t="s">
        <v>3649</v>
      </c>
      <c r="J138" s="1" t="s">
        <v>3650</v>
      </c>
      <c r="K138" s="1" t="s">
        <v>3651</v>
      </c>
      <c r="L138" s="1" t="s">
        <v>65</v>
      </c>
      <c r="M138" s="1" t="s">
        <v>2817</v>
      </c>
      <c r="N138" s="3" t="s">
        <v>3652</v>
      </c>
    </row>
    <row r="139" spans="1:14" ht="16">
      <c r="A139" s="1">
        <v>7066</v>
      </c>
      <c r="B139" s="1" t="s">
        <v>3645</v>
      </c>
      <c r="C139" s="1" t="s">
        <v>3653</v>
      </c>
      <c r="D139" s="1">
        <v>1246</v>
      </c>
      <c r="E139" s="4">
        <v>1</v>
      </c>
      <c r="F139" s="1" t="s">
        <v>3654</v>
      </c>
      <c r="G139" s="1" t="s">
        <v>3655</v>
      </c>
      <c r="H139" s="1" t="s">
        <v>32</v>
      </c>
      <c r="I139" s="1" t="s">
        <v>3656</v>
      </c>
      <c r="J139" s="1" t="s">
        <v>3657</v>
      </c>
      <c r="K139" s="1" t="s">
        <v>2793</v>
      </c>
      <c r="L139" s="1" t="s">
        <v>65</v>
      </c>
      <c r="M139" s="1" t="s">
        <v>2817</v>
      </c>
      <c r="N139" s="3" t="s">
        <v>3652</v>
      </c>
    </row>
    <row r="140" spans="1:14" ht="16">
      <c r="A140" s="1">
        <v>7104</v>
      </c>
      <c r="B140" s="1" t="s">
        <v>3658</v>
      </c>
      <c r="C140" s="1" t="s">
        <v>3659</v>
      </c>
      <c r="D140" s="1">
        <v>1152</v>
      </c>
      <c r="E140" s="4">
        <v>1</v>
      </c>
      <c r="F140" s="1" t="s">
        <v>3660</v>
      </c>
      <c r="G140" s="1" t="s">
        <v>3661</v>
      </c>
      <c r="H140" s="1" t="s">
        <v>77</v>
      </c>
      <c r="I140" s="1"/>
      <c r="J140" s="1" t="s">
        <v>3662</v>
      </c>
      <c r="K140" s="1" t="s">
        <v>3663</v>
      </c>
      <c r="L140" s="1" t="s">
        <v>65</v>
      </c>
      <c r="M140" s="1"/>
      <c r="N140" s="3" t="s">
        <v>3664</v>
      </c>
    </row>
    <row r="141" spans="1:14" ht="16">
      <c r="A141" s="1">
        <v>7116</v>
      </c>
      <c r="B141" s="1" t="s">
        <v>3665</v>
      </c>
      <c r="C141" s="1" t="s">
        <v>3666</v>
      </c>
      <c r="D141" s="1">
        <v>1250</v>
      </c>
      <c r="E141" s="4">
        <v>1</v>
      </c>
      <c r="F141" s="1" t="s">
        <v>3667</v>
      </c>
      <c r="G141" s="1" t="s">
        <v>21</v>
      </c>
      <c r="H141" s="1" t="s">
        <v>45</v>
      </c>
      <c r="I141" s="1"/>
      <c r="J141" s="1" t="s">
        <v>3668</v>
      </c>
      <c r="K141" s="1" t="s">
        <v>3669</v>
      </c>
      <c r="L141" s="1" t="s">
        <v>65</v>
      </c>
      <c r="M141" s="1" t="s">
        <v>2817</v>
      </c>
      <c r="N141" s="3" t="s">
        <v>3670</v>
      </c>
    </row>
    <row r="142" spans="1:14" ht="16">
      <c r="A142" s="1">
        <v>7117</v>
      </c>
      <c r="B142" s="1" t="s">
        <v>3671</v>
      </c>
      <c r="C142" s="1" t="s">
        <v>3672</v>
      </c>
      <c r="D142" s="1">
        <v>1251</v>
      </c>
      <c r="E142" s="4">
        <v>1</v>
      </c>
      <c r="F142" s="1" t="s">
        <v>3673</v>
      </c>
      <c r="G142" s="1" t="s">
        <v>3674</v>
      </c>
      <c r="H142" s="1" t="s">
        <v>77</v>
      </c>
      <c r="I142" s="1"/>
      <c r="J142" s="1" t="s">
        <v>3675</v>
      </c>
      <c r="K142" s="1" t="s">
        <v>3676</v>
      </c>
      <c r="L142" s="1" t="s">
        <v>65</v>
      </c>
      <c r="M142" s="1" t="s">
        <v>25</v>
      </c>
      <c r="N142" s="3" t="s">
        <v>3677</v>
      </c>
    </row>
    <row r="143" spans="1:14" ht="16">
      <c r="A143" s="1">
        <v>7131</v>
      </c>
      <c r="B143" s="1" t="s">
        <v>3678</v>
      </c>
      <c r="C143" s="1" t="s">
        <v>3679</v>
      </c>
      <c r="D143" s="1">
        <v>1186</v>
      </c>
      <c r="E143" s="4">
        <v>1</v>
      </c>
      <c r="F143" s="1" t="s">
        <v>3680</v>
      </c>
      <c r="G143" s="1" t="s">
        <v>3681</v>
      </c>
      <c r="H143" s="1" t="s">
        <v>45</v>
      </c>
      <c r="I143" s="1"/>
      <c r="J143" s="1" t="s">
        <v>3682</v>
      </c>
      <c r="K143" s="1" t="s">
        <v>3683</v>
      </c>
      <c r="L143" s="1" t="s">
        <v>65</v>
      </c>
      <c r="M143" s="1"/>
      <c r="N143" s="3" t="s">
        <v>3684</v>
      </c>
    </row>
    <row r="144" spans="1:14" ht="16">
      <c r="A144" s="1">
        <v>7159</v>
      </c>
      <c r="B144" s="1" t="s">
        <v>3685</v>
      </c>
      <c r="C144" s="1" t="s">
        <v>3686</v>
      </c>
      <c r="D144" s="1"/>
      <c r="E144" s="4">
        <v>1</v>
      </c>
      <c r="F144" s="1" t="s">
        <v>69</v>
      </c>
      <c r="G144" s="1" t="s">
        <v>69</v>
      </c>
      <c r="H144" s="1" t="s">
        <v>88</v>
      </c>
      <c r="I144" s="1" t="s">
        <v>69</v>
      </c>
      <c r="J144" s="1" t="s">
        <v>3687</v>
      </c>
      <c r="K144" s="1" t="s">
        <v>69</v>
      </c>
      <c r="L144" s="1" t="s">
        <v>88</v>
      </c>
      <c r="M144" s="1"/>
      <c r="N144" s="3" t="s">
        <v>3639</v>
      </c>
    </row>
    <row r="145" spans="1:14" ht="16">
      <c r="A145" s="1">
        <v>7160</v>
      </c>
      <c r="B145" s="1" t="s">
        <v>3688</v>
      </c>
      <c r="C145" s="1" t="s">
        <v>3689</v>
      </c>
      <c r="D145" s="1">
        <v>1205</v>
      </c>
      <c r="E145" s="4">
        <v>1</v>
      </c>
      <c r="F145" s="1" t="s">
        <v>69</v>
      </c>
      <c r="G145" s="1" t="s">
        <v>69</v>
      </c>
      <c r="H145" s="1" t="s">
        <v>88</v>
      </c>
      <c r="I145" s="1" t="s">
        <v>69</v>
      </c>
      <c r="J145" s="1" t="s">
        <v>3690</v>
      </c>
      <c r="K145" s="1" t="s">
        <v>69</v>
      </c>
      <c r="L145" s="1" t="s">
        <v>88</v>
      </c>
      <c r="M145" s="1"/>
      <c r="N145" s="3" t="s">
        <v>3639</v>
      </c>
    </row>
    <row r="146" spans="1:14" ht="16">
      <c r="A146" s="1">
        <v>7162</v>
      </c>
      <c r="B146" s="1" t="s">
        <v>3691</v>
      </c>
      <c r="C146" s="1" t="s">
        <v>3692</v>
      </c>
      <c r="D146" s="1">
        <v>1257</v>
      </c>
      <c r="E146" s="4">
        <v>1</v>
      </c>
      <c r="F146" s="1" t="s">
        <v>69</v>
      </c>
      <c r="G146" s="1" t="s">
        <v>69</v>
      </c>
      <c r="H146" s="1" t="s">
        <v>88</v>
      </c>
      <c r="I146" s="1" t="s">
        <v>69</v>
      </c>
      <c r="J146" s="1" t="s">
        <v>3693</v>
      </c>
      <c r="K146" s="1" t="s">
        <v>69</v>
      </c>
      <c r="L146" s="1" t="s">
        <v>88</v>
      </c>
      <c r="M146" s="1"/>
      <c r="N146" s="3" t="s">
        <v>3639</v>
      </c>
    </row>
    <row r="147" spans="1:14" ht="16">
      <c r="A147" s="1">
        <v>7163</v>
      </c>
      <c r="B147" s="1" t="s">
        <v>3694</v>
      </c>
      <c r="C147" s="1" t="s">
        <v>3695</v>
      </c>
      <c r="D147" s="1">
        <v>1263</v>
      </c>
      <c r="E147" s="4">
        <v>1</v>
      </c>
      <c r="F147" s="1" t="s">
        <v>69</v>
      </c>
      <c r="G147" s="1" t="s">
        <v>69</v>
      </c>
      <c r="H147" s="1" t="s">
        <v>88</v>
      </c>
      <c r="I147" s="1" t="s">
        <v>69</v>
      </c>
      <c r="J147" s="1" t="s">
        <v>3696</v>
      </c>
      <c r="K147" s="1" t="s">
        <v>69</v>
      </c>
      <c r="L147" s="1" t="s">
        <v>88</v>
      </c>
      <c r="M147" s="1"/>
      <c r="N147" s="3" t="s">
        <v>3639</v>
      </c>
    </row>
    <row r="148" spans="1:14" ht="16">
      <c r="A148" s="1">
        <v>7279</v>
      </c>
      <c r="B148" s="1" t="s">
        <v>3697</v>
      </c>
      <c r="C148" s="1" t="s">
        <v>3698</v>
      </c>
      <c r="D148" s="1">
        <v>1208</v>
      </c>
      <c r="E148" s="4">
        <v>1</v>
      </c>
      <c r="F148" s="1" t="s">
        <v>3699</v>
      </c>
      <c r="G148" s="1" t="s">
        <v>3700</v>
      </c>
      <c r="H148" s="1" t="s">
        <v>45</v>
      </c>
      <c r="I148" s="1" t="s">
        <v>3701</v>
      </c>
      <c r="J148" s="1" t="s">
        <v>3702</v>
      </c>
      <c r="K148" s="1" t="s">
        <v>2033</v>
      </c>
      <c r="L148" s="1" t="s">
        <v>1305</v>
      </c>
      <c r="M148" s="1"/>
      <c r="N148" s="3" t="s">
        <v>3703</v>
      </c>
    </row>
    <row r="149" spans="1:14" ht="16">
      <c r="A149" s="1">
        <v>7282</v>
      </c>
      <c r="B149" s="1" t="s">
        <v>3704</v>
      </c>
      <c r="C149" s="1" t="s">
        <v>3698</v>
      </c>
      <c r="D149" s="1">
        <v>1208</v>
      </c>
      <c r="E149" s="4">
        <v>1</v>
      </c>
      <c r="F149" s="1" t="s">
        <v>69</v>
      </c>
      <c r="G149" s="1" t="s">
        <v>21</v>
      </c>
      <c r="H149" s="1" t="s">
        <v>45</v>
      </c>
      <c r="I149" s="1" t="s">
        <v>3701</v>
      </c>
      <c r="J149" s="1" t="s">
        <v>3705</v>
      </c>
      <c r="K149" s="1" t="s">
        <v>21</v>
      </c>
      <c r="L149" s="1" t="s">
        <v>1305</v>
      </c>
      <c r="M149" s="1"/>
      <c r="N149" s="3" t="s">
        <v>3703</v>
      </c>
    </row>
    <row r="150" spans="1:14" ht="16">
      <c r="A150" s="1">
        <v>7480</v>
      </c>
      <c r="B150" s="1" t="s">
        <v>3706</v>
      </c>
      <c r="C150" s="1" t="s">
        <v>3707</v>
      </c>
      <c r="D150" s="1">
        <v>1166</v>
      </c>
      <c r="E150" s="4">
        <v>1</v>
      </c>
      <c r="F150" s="1" t="s">
        <v>3708</v>
      </c>
      <c r="G150" s="1" t="s">
        <v>3709</v>
      </c>
      <c r="H150" s="1" t="s">
        <v>45</v>
      </c>
      <c r="I150" s="1"/>
      <c r="J150" s="1" t="s">
        <v>3710</v>
      </c>
      <c r="K150" s="1" t="s">
        <v>3711</v>
      </c>
      <c r="L150" s="1" t="s">
        <v>65</v>
      </c>
      <c r="M150" s="1"/>
      <c r="N150" s="3" t="s">
        <v>3712</v>
      </c>
    </row>
    <row r="151" spans="1:14" ht="16">
      <c r="A151" s="1">
        <v>7504</v>
      </c>
      <c r="B151" s="1" t="s">
        <v>3713</v>
      </c>
      <c r="C151" s="1" t="s">
        <v>3714</v>
      </c>
      <c r="D151" s="1">
        <v>1193</v>
      </c>
      <c r="E151" s="4">
        <v>1</v>
      </c>
      <c r="F151" s="1" t="s">
        <v>3715</v>
      </c>
      <c r="G151" s="1" t="s">
        <v>3716</v>
      </c>
      <c r="H151" s="1" t="s">
        <v>77</v>
      </c>
      <c r="I151" s="1"/>
      <c r="J151" s="1" t="s">
        <v>3717</v>
      </c>
      <c r="K151" s="1" t="s">
        <v>3718</v>
      </c>
      <c r="L151" s="1" t="s">
        <v>65</v>
      </c>
      <c r="M151" s="1" t="s">
        <v>2817</v>
      </c>
      <c r="N151" s="3" t="s">
        <v>3719</v>
      </c>
    </row>
    <row r="152" spans="1:14" ht="16">
      <c r="A152" s="1">
        <v>7505</v>
      </c>
      <c r="B152" s="1" t="s">
        <v>3720</v>
      </c>
      <c r="C152" s="1" t="s">
        <v>3721</v>
      </c>
      <c r="D152" s="1">
        <v>1195</v>
      </c>
      <c r="E152" s="4">
        <v>1</v>
      </c>
      <c r="F152" s="1" t="s">
        <v>3722</v>
      </c>
      <c r="G152" s="1" t="s">
        <v>3723</v>
      </c>
      <c r="H152" s="1" t="s">
        <v>77</v>
      </c>
      <c r="I152" s="1"/>
      <c r="J152" s="1" t="s">
        <v>3435</v>
      </c>
      <c r="K152" s="1" t="s">
        <v>2282</v>
      </c>
      <c r="L152" s="1" t="s">
        <v>1305</v>
      </c>
      <c r="M152" s="1"/>
      <c r="N152" s="3" t="s">
        <v>3724</v>
      </c>
    </row>
    <row r="153" spans="1:14" ht="16">
      <c r="A153" s="1">
        <v>7506</v>
      </c>
      <c r="B153" s="1" t="s">
        <v>3725</v>
      </c>
      <c r="C153" s="1" t="s">
        <v>3412</v>
      </c>
      <c r="D153" s="1">
        <v>1224</v>
      </c>
      <c r="E153" s="4">
        <v>1</v>
      </c>
      <c r="F153" s="1" t="s">
        <v>3726</v>
      </c>
      <c r="G153" s="1" t="s">
        <v>3727</v>
      </c>
      <c r="H153" s="1" t="s">
        <v>45</v>
      </c>
      <c r="I153" s="1"/>
      <c r="J153" s="1" t="s">
        <v>3728</v>
      </c>
      <c r="K153" s="1" t="s">
        <v>3729</v>
      </c>
      <c r="L153" s="1" t="s">
        <v>65</v>
      </c>
      <c r="M153" s="1" t="s">
        <v>2817</v>
      </c>
      <c r="N153" s="3" t="s">
        <v>3730</v>
      </c>
    </row>
    <row r="154" spans="1:14" ht="16">
      <c r="A154" s="1">
        <v>7512</v>
      </c>
      <c r="B154" s="1" t="s">
        <v>3327</v>
      </c>
      <c r="C154" s="1" t="s">
        <v>3731</v>
      </c>
      <c r="D154" s="1">
        <v>1242</v>
      </c>
      <c r="E154" s="4">
        <v>1</v>
      </c>
      <c r="F154" s="1" t="s">
        <v>3732</v>
      </c>
      <c r="G154" s="1" t="s">
        <v>3733</v>
      </c>
      <c r="H154" s="1" t="s">
        <v>45</v>
      </c>
      <c r="I154" s="1" t="s">
        <v>3331</v>
      </c>
      <c r="J154" s="1" t="s">
        <v>3734</v>
      </c>
      <c r="K154" s="1" t="s">
        <v>3735</v>
      </c>
      <c r="L154" s="1" t="s">
        <v>65</v>
      </c>
      <c r="M154" s="1" t="s">
        <v>2817</v>
      </c>
      <c r="N154" s="3" t="s">
        <v>2096</v>
      </c>
    </row>
    <row r="155" spans="1:14" ht="16">
      <c r="A155" s="1">
        <v>7513</v>
      </c>
      <c r="B155" s="1" t="s">
        <v>3327</v>
      </c>
      <c r="C155" s="1" t="s">
        <v>3736</v>
      </c>
      <c r="D155" s="1">
        <v>1244</v>
      </c>
      <c r="E155" s="4">
        <v>1</v>
      </c>
      <c r="F155" s="1" t="s">
        <v>3737</v>
      </c>
      <c r="G155" s="1" t="s">
        <v>3738</v>
      </c>
      <c r="H155" s="1" t="s">
        <v>32</v>
      </c>
      <c r="I155" s="1" t="s">
        <v>3331</v>
      </c>
      <c r="J155" s="1" t="s">
        <v>2305</v>
      </c>
      <c r="K155" s="1" t="s">
        <v>2862</v>
      </c>
      <c r="L155" s="1" t="s">
        <v>65</v>
      </c>
      <c r="M155" s="1"/>
      <c r="N155" s="3" t="s">
        <v>2096</v>
      </c>
    </row>
    <row r="156" spans="1:14" ht="16">
      <c r="A156" s="8">
        <v>7688</v>
      </c>
      <c r="B156" s="9" t="s">
        <v>3739</v>
      </c>
      <c r="C156" s="9" t="s">
        <v>3740</v>
      </c>
      <c r="D156" s="8"/>
      <c r="E156" s="4">
        <v>1</v>
      </c>
      <c r="F156" s="9" t="s">
        <v>3741</v>
      </c>
      <c r="G156" s="9" t="s">
        <v>3742</v>
      </c>
      <c r="H156" s="9" t="s">
        <v>77</v>
      </c>
      <c r="I156" s="9"/>
      <c r="J156" s="9" t="s">
        <v>3743</v>
      </c>
      <c r="K156" s="9" t="s">
        <v>3744</v>
      </c>
      <c r="L156" s="1" t="s">
        <v>65</v>
      </c>
      <c r="M156" s="9" t="s">
        <v>2817</v>
      </c>
      <c r="N156" s="7" t="s">
        <v>3745</v>
      </c>
    </row>
    <row r="157" spans="1:14" ht="16">
      <c r="A157" s="4">
        <v>7842</v>
      </c>
      <c r="B157" s="2" t="s">
        <v>3746</v>
      </c>
      <c r="C157" s="2" t="s">
        <v>3747</v>
      </c>
      <c r="D157" s="4">
        <v>1275</v>
      </c>
      <c r="E157" s="4">
        <v>1</v>
      </c>
      <c r="F157" s="2" t="s">
        <v>3748</v>
      </c>
      <c r="G157" s="2" t="s">
        <v>3749</v>
      </c>
      <c r="H157" s="2" t="s">
        <v>954</v>
      </c>
      <c r="I157" s="2"/>
      <c r="J157" s="2" t="s">
        <v>3750</v>
      </c>
      <c r="K157" s="2" t="s">
        <v>3751</v>
      </c>
      <c r="L157" s="1" t="s">
        <v>65</v>
      </c>
      <c r="M157" s="9" t="s">
        <v>2817</v>
      </c>
      <c r="N157" s="6" t="s">
        <v>3752</v>
      </c>
    </row>
    <row r="158" spans="1:14" ht="16">
      <c r="A158" s="4">
        <v>7843</v>
      </c>
      <c r="B158" s="2" t="s">
        <v>3753</v>
      </c>
      <c r="C158" s="2" t="s">
        <v>3754</v>
      </c>
      <c r="D158" s="4">
        <v>1215</v>
      </c>
      <c r="E158" s="4">
        <v>1</v>
      </c>
      <c r="F158" s="2" t="s">
        <v>3755</v>
      </c>
      <c r="G158" s="2" t="s">
        <v>3756</v>
      </c>
      <c r="H158" s="1" t="s">
        <v>45</v>
      </c>
      <c r="I158" s="2" t="s">
        <v>3757</v>
      </c>
      <c r="J158" s="2" t="s">
        <v>3758</v>
      </c>
      <c r="K158" s="2" t="s">
        <v>3759</v>
      </c>
      <c r="L158" s="1" t="s">
        <v>65</v>
      </c>
      <c r="M158" s="5"/>
      <c r="N158" s="6" t="s">
        <v>3760</v>
      </c>
    </row>
    <row r="159" spans="1:14" ht="16">
      <c r="A159" s="4">
        <v>7863</v>
      </c>
      <c r="B159" s="2" t="s">
        <v>3761</v>
      </c>
      <c r="C159" s="2" t="s">
        <v>3762</v>
      </c>
      <c r="D159" s="2">
        <v>1249</v>
      </c>
      <c r="E159" s="4">
        <v>1</v>
      </c>
      <c r="F159" s="2" t="s">
        <v>3763</v>
      </c>
      <c r="G159" s="2" t="s">
        <v>3764</v>
      </c>
      <c r="H159" s="1" t="s">
        <v>45</v>
      </c>
      <c r="I159" s="2" t="s">
        <v>3765</v>
      </c>
      <c r="J159" s="2" t="s">
        <v>3766</v>
      </c>
      <c r="K159" s="2" t="s">
        <v>3767</v>
      </c>
      <c r="L159" s="1" t="s">
        <v>65</v>
      </c>
      <c r="M159" s="5"/>
      <c r="N159" s="6" t="s">
        <v>3768</v>
      </c>
    </row>
    <row r="160" spans="1:14" ht="16">
      <c r="A160" s="4">
        <v>7864</v>
      </c>
      <c r="B160" s="2" t="s">
        <v>3769</v>
      </c>
      <c r="C160" s="2" t="s">
        <v>3770</v>
      </c>
      <c r="D160" s="4">
        <v>1252</v>
      </c>
      <c r="E160" s="4">
        <v>1</v>
      </c>
      <c r="F160" s="2" t="s">
        <v>3771</v>
      </c>
      <c r="G160" s="2" t="s">
        <v>3772</v>
      </c>
      <c r="H160" s="2" t="s">
        <v>20</v>
      </c>
      <c r="I160" s="2" t="s">
        <v>3773</v>
      </c>
      <c r="J160" s="2" t="s">
        <v>3435</v>
      </c>
      <c r="K160" s="2" t="s">
        <v>3774</v>
      </c>
      <c r="L160" s="1" t="s">
        <v>65</v>
      </c>
      <c r="M160" s="5"/>
      <c r="N160" s="6" t="s">
        <v>3768</v>
      </c>
    </row>
    <row r="161" spans="1:14" ht="16">
      <c r="A161" s="4">
        <v>8002</v>
      </c>
      <c r="B161" s="2" t="s">
        <v>3775</v>
      </c>
      <c r="C161" s="2" t="s">
        <v>3776</v>
      </c>
      <c r="D161" s="4">
        <v>1237</v>
      </c>
      <c r="E161" s="4">
        <v>1</v>
      </c>
      <c r="F161" s="2" t="s">
        <v>3777</v>
      </c>
      <c r="G161" s="2" t="s">
        <v>3778</v>
      </c>
      <c r="H161" s="1" t="s">
        <v>45</v>
      </c>
      <c r="I161" s="2"/>
      <c r="J161" s="2" t="s">
        <v>3779</v>
      </c>
      <c r="K161" s="2" t="s">
        <v>3780</v>
      </c>
      <c r="L161" s="1" t="s">
        <v>36</v>
      </c>
      <c r="M161" s="5"/>
      <c r="N161" s="6" t="s">
        <v>3781</v>
      </c>
    </row>
  </sheetData>
  <phoneticPr fontId="3"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C0AE5-C958-DA44-A0FA-4ADA0DAEC019}">
  <dimension ref="A1:H86"/>
  <sheetViews>
    <sheetView tabSelected="1" zoomScale="82" zoomScaleNormal="82" workbookViewId="0">
      <selection activeCell="Q42" sqref="Q42"/>
    </sheetView>
  </sheetViews>
  <sheetFormatPr baseColWidth="10" defaultRowHeight="16"/>
  <cols>
    <col min="1" max="16384" width="10.83203125" style="11"/>
  </cols>
  <sheetData>
    <row r="1" spans="1:1" ht="19">
      <c r="A1" s="13" t="s">
        <v>3782</v>
      </c>
    </row>
    <row r="2" spans="1:1">
      <c r="A2" s="11" t="s">
        <v>3783</v>
      </c>
    </row>
    <row r="44" spans="1:8">
      <c r="A44" s="14"/>
    </row>
    <row r="45" spans="1:8">
      <c r="A45" s="15"/>
      <c r="B45" s="16"/>
      <c r="C45" s="16"/>
      <c r="D45" s="16"/>
      <c r="E45" s="16"/>
      <c r="F45" s="16"/>
      <c r="G45" s="16"/>
    </row>
    <row r="46" spans="1:8">
      <c r="A46" s="17" t="s">
        <v>3784</v>
      </c>
      <c r="B46" s="16"/>
      <c r="C46" s="16"/>
      <c r="D46" s="16"/>
      <c r="E46" s="16"/>
      <c r="F46" s="16"/>
      <c r="G46" s="16"/>
    </row>
    <row r="47" spans="1:8" s="5" customFormat="1">
      <c r="A47" s="16" t="s">
        <v>3785</v>
      </c>
      <c r="B47" s="16" t="s">
        <v>3786</v>
      </c>
      <c r="C47" s="16" t="s">
        <v>3787</v>
      </c>
      <c r="D47" s="16" t="s">
        <v>3788</v>
      </c>
      <c r="E47" s="16" t="s">
        <v>3789</v>
      </c>
      <c r="F47" s="16" t="s">
        <v>3790</v>
      </c>
      <c r="G47" s="16" t="s">
        <v>3791</v>
      </c>
      <c r="H47" s="11"/>
    </row>
    <row r="48" spans="1:8">
      <c r="A48" s="16" t="s">
        <v>36</v>
      </c>
      <c r="B48" s="16">
        <f>SUMIF(Liao!L:L,"imperial clan",Liao!E:E)</f>
        <v>49</v>
      </c>
      <c r="C48" s="18">
        <f>B48/B54</f>
        <v>0.36842105263157893</v>
      </c>
      <c r="D48" s="16">
        <f>SUMIFS(Liao!E:E,Liao!L:L,"imperial clan",Liao!B:B,"內蒙古*")+SUMIFS(Liao!E:E,Liao!L:L,"imperial clan",Liao!B:B,"*遼寧*")+SUMIFS(Liao!E:E,Liao!L:L,"imperial clan",Liao!B:B,"吉林*")</f>
        <v>46</v>
      </c>
      <c r="E48" s="18">
        <f>D48/D54</f>
        <v>0.46</v>
      </c>
      <c r="F48" s="16">
        <f>SUMIFS(Liao!E:E,Liao!L:L,"imperial clan",Liao!B:B,"北京*")+SUMIFS(Liao!E:E,Liao!L:L,"imperial clan",Liao!B:B,"河北*")+SUMIFS(Liao!E:E,Liao!L:L,"imperial clan",Liao!B:B,"山西*")</f>
        <v>3</v>
      </c>
      <c r="G48" s="18">
        <f>F48/F54</f>
        <v>9.0909090909090912E-2</v>
      </c>
    </row>
    <row r="49" spans="1:7">
      <c r="A49" s="16" t="s">
        <v>65</v>
      </c>
      <c r="B49" s="16">
        <f>SUMIF(Liao!L:L,"Official",Liao!E:E)</f>
        <v>76</v>
      </c>
      <c r="C49" s="18">
        <f>B49/B54</f>
        <v>0.5714285714285714</v>
      </c>
      <c r="D49" s="16">
        <f>SUMIFS(Liao!E:E,Liao!L:L,"Official",Liao!B:B,"內蒙古*")+SUMIFS(Liao!E:E,Liao!L:L,"Official",Liao!B:B,"*遼寧*")+SUMIFS(Liao!E:E,Liao!L:L,"Official",Liao!B:B,"吉林*")</f>
        <v>53</v>
      </c>
      <c r="E49" s="18">
        <f>D49/D54</f>
        <v>0.53</v>
      </c>
      <c r="F49" s="16">
        <f>SUMIFS(Liao!E:E,Liao!L:L,"Official",Liao!B:B,"北京*")+SUMIFS(Liao!E:E,Liao!L:L,"Official",Liao!B:B,"河北*")+SUMIFS(Liao!E:E,Liao!L:L,"Official",Liao!B:B,"山西*")</f>
        <v>23</v>
      </c>
      <c r="G49" s="18">
        <f>F49/F54</f>
        <v>0.69696969696969702</v>
      </c>
    </row>
    <row r="50" spans="1:7">
      <c r="A50" s="16" t="s">
        <v>129</v>
      </c>
      <c r="B50" s="16">
        <f>SUMIF(Liao!L:L,"Farmer",Liao!E:E)</f>
        <v>1</v>
      </c>
      <c r="C50" s="18">
        <f>B50/B54</f>
        <v>7.5187969924812026E-3</v>
      </c>
      <c r="D50" s="16">
        <f>SUMIFS(Liao!E:E,Liao!L:L,"Farmer",Liao!B:B,"內蒙古*")+SUMIFS(Liao!E:E,Liao!L:L,"Farmer",Liao!B:B,"*遼寧*")+SUMIFS(Liao!E:E,Liao!L:L,"Farmer",Liao!B:B,"吉林*")</f>
        <v>0</v>
      </c>
      <c r="E50" s="18">
        <f>D50/D54</f>
        <v>0</v>
      </c>
      <c r="F50" s="16">
        <f>SUMIFS(Liao!E:E,Liao!L:L,"Farmer",Liao!B:B,"北京*")+SUMIFS(Liao!E:E,Liao!L:L,"Farmer",Liao!B:B,"河北*")+SUMIFS(Liao!E:E,Liao!L:L,"Farmer",Liao!B:B,"山西*")</f>
        <v>1</v>
      </c>
      <c r="G50" s="18">
        <f>F50/F54</f>
        <v>3.0303030303030304E-2</v>
      </c>
    </row>
    <row r="51" spans="1:7">
      <c r="A51" s="16" t="s">
        <v>111</v>
      </c>
      <c r="B51" s="16">
        <f>SUMIF(Liao!L:L,"Merchant",Liao!E:E)</f>
        <v>1</v>
      </c>
      <c r="C51" s="18">
        <f>B51/B54</f>
        <v>7.5187969924812026E-3</v>
      </c>
      <c r="D51" s="16">
        <f>SUMIFS(Liao!E:E,Liao!L:L,"Merchant",Liao!B:B,"內蒙古*")+SUMIFS(Liao!E:E,Liao!L:L,"Merchant",Liao!B:B,"*遼寧*")+SUMIFS(Liao!E:E,Liao!L:L,"Merchant",Liao!B:B,"吉林*")</f>
        <v>0</v>
      </c>
      <c r="E51" s="18">
        <f>D51/D54</f>
        <v>0</v>
      </c>
      <c r="F51" s="16">
        <f>SUMIFS(Liao!E:E,Liao!L:L,"Merchant",Liao!B:B,"北京*")+SUMIFS(Liao!E:E,Liao!L:L,"Merchant",Liao!B:B,"河北*")+SUMIFS(Liao!E:E,Liao!L:L,"Merchant",Liao!B:B,"山西*")</f>
        <v>1</v>
      </c>
      <c r="G51" s="18">
        <f>F51/F54</f>
        <v>3.0303030303030304E-2</v>
      </c>
    </row>
    <row r="52" spans="1:7">
      <c r="A52" s="16" t="s">
        <v>48</v>
      </c>
      <c r="B52" s="16">
        <f>SUMIF(Liao!L:L,"Unmentioned",Liao!E:E)</f>
        <v>5</v>
      </c>
      <c r="C52" s="18">
        <f>B52/B54</f>
        <v>3.7593984962406013E-2</v>
      </c>
      <c r="D52" s="16">
        <f>SUMIFS(Liao!E:E,Liao!L:L,"Unmentioned",Liao!B:B,"內蒙古*")+SUMIFS(Liao!E:E,Liao!L:L,"Unmentioned",Liao!B:B,"*遼寧*")+SUMIFS(Liao!E:E,Liao!L:L,"Unmentioned",Liao!B:B,"吉林*")</f>
        <v>1</v>
      </c>
      <c r="E52" s="18">
        <f>D52/D54</f>
        <v>0.01</v>
      </c>
      <c r="F52" s="16">
        <f>SUMIFS(Liao!E:E,Liao!L:L,"Unmentioned",Liao!B:B,"北京*")+SUMIFS(Liao!E:E,Liao!L:L,"Unmentioned",Liao!B:B,"河北*")+SUMIFS(Liao!E:E,Liao!L:L,"Unmentioned",Liao!B:B,"山西*")</f>
        <v>4</v>
      </c>
      <c r="G52" s="18">
        <f>F52/F54</f>
        <v>0.12121212121212122</v>
      </c>
    </row>
    <row r="53" spans="1:7" ht="18" customHeight="1">
      <c r="A53" s="16" t="s">
        <v>88</v>
      </c>
      <c r="B53" s="16">
        <f>SUMIF(Liao!L:L,"Unknown",Liao!E:E)</f>
        <v>1</v>
      </c>
      <c r="C53" s="18">
        <f>B53/B54</f>
        <v>7.5187969924812026E-3</v>
      </c>
      <c r="D53" s="16">
        <f>SUMIFS(Liao!E:E,Liao!L:L,"Unknown",Liao!B:B,"內蒙古*")+SUMIFS(Liao!E:E,Liao!L:L,"Unknown",Liao!B:B,"*遼寧*")+SUMIFS(Liao!E:E,Liao!L:L,"Unknown",Liao!B:B,"吉林*")</f>
        <v>0</v>
      </c>
      <c r="E53" s="18">
        <f>D53/D54</f>
        <v>0</v>
      </c>
      <c r="F53" s="16">
        <f>SUMIFS(Liao!E:E,Liao!L:L,"Unknown",Liao!B:B,"北京*")+SUMIFS(Liao!E:E,Liao!L:L,"Unknown",Liao!B:B,"河北*")+SUMIFS(Liao!E:E,Liao!L:L,"Unknown",Liao!B:B,"山西*")</f>
        <v>1</v>
      </c>
      <c r="G53" s="18">
        <f>F53/F54</f>
        <v>3.0303030303030304E-2</v>
      </c>
    </row>
    <row r="54" spans="1:7">
      <c r="A54" s="16" t="s">
        <v>3792</v>
      </c>
      <c r="B54" s="16">
        <f t="shared" ref="B54:G54" si="0">SUM(B48:B53)</f>
        <v>133</v>
      </c>
      <c r="C54" s="18">
        <f t="shared" si="0"/>
        <v>1.0000000000000002</v>
      </c>
      <c r="D54" s="16">
        <f t="shared" si="0"/>
        <v>100</v>
      </c>
      <c r="E54" s="18">
        <f t="shared" si="0"/>
        <v>1</v>
      </c>
      <c r="F54" s="16">
        <f t="shared" si="0"/>
        <v>33</v>
      </c>
      <c r="G54" s="18">
        <f t="shared" si="0"/>
        <v>1</v>
      </c>
    </row>
    <row r="55" spans="1:7">
      <c r="A55" s="16"/>
      <c r="B55" s="16"/>
      <c r="C55" s="16"/>
      <c r="D55" s="16"/>
      <c r="E55" s="16"/>
      <c r="F55" s="16"/>
      <c r="G55" s="16"/>
    </row>
    <row r="56" spans="1:7">
      <c r="A56" s="17" t="s">
        <v>3793</v>
      </c>
      <c r="B56" s="16"/>
      <c r="C56" s="16"/>
      <c r="D56" s="19"/>
      <c r="E56" s="16"/>
      <c r="F56" s="19"/>
      <c r="G56" s="16"/>
    </row>
    <row r="57" spans="1:7">
      <c r="A57" s="16" t="s">
        <v>3785</v>
      </c>
      <c r="B57" s="16" t="s">
        <v>3786</v>
      </c>
      <c r="C57" s="16" t="s">
        <v>3787</v>
      </c>
      <c r="D57" s="16" t="s">
        <v>3794</v>
      </c>
      <c r="E57" s="16" t="s">
        <v>3795</v>
      </c>
      <c r="F57" s="16" t="s">
        <v>3796</v>
      </c>
      <c r="G57" s="16" t="s">
        <v>3797</v>
      </c>
    </row>
    <row r="58" spans="1:7">
      <c r="A58" s="16" t="s">
        <v>36</v>
      </c>
      <c r="B58" s="16">
        <f>SUMIF('N. Song'!L:L,"imperial clan",'N. Song'!E:E)</f>
        <v>3</v>
      </c>
      <c r="C58" s="18">
        <f>B58/B67</f>
        <v>1.282051282051282E-2</v>
      </c>
      <c r="D58" s="19">
        <f>SUMIFS('N. Song'!E:E,'N. Song'!L:L,"imperial clan",'N. Song'!B:B,"河北*")+SUMIFS('N. Song'!E:E,'N. Song'!L:L,"imperial clan",'N. Song'!B:B,"山東*")+SUMIFS('N. Song'!E:E,'N. Song'!L:L,"imperial clan",'N. Song'!B:B,"山西*")+SUMIFS('N. Song'!E:E,'N. Song'!L:L,"imperial clan",'N. Song'!B:B,"陝西*")+SUMIFS('N. Song'!E:E,'N. Song'!L:L,"imperial clan",'N. Song'!B:B,"陜西*")+SUMIFS('N. Song'!E:E,'N. Song'!L:L,"imperial clan",'N. Song'!B:B,"河南*")+SUMIFS('N. Song'!E:E,'N. Song'!L:L,"imperial clan",'N. Song'!B:B,"甘肅*")</f>
        <v>3</v>
      </c>
      <c r="E58" s="18">
        <f>D58/D67</f>
        <v>2.5862068965517241E-2</v>
      </c>
      <c r="F58" s="16">
        <f>SUMIFS('N. Song'!E:E,'N. Song'!L:L,"imperial clan",'N. Song'!B:B,"江蘇*")+SUMIFS('N. Song'!E:E,'N. Song'!L:L,"imperial clan",'N. Song'!B:B,"上海*")+SUMIFS('N. Song'!E:E,'N. Song'!L:L,"imperial clan",'N. Song'!B:B,"浙江*")+SUMIFS('N. Song'!E:E,'N. Song'!L:L,"imperial clan",'N. Song'!B:B,"福建*")+SUMIFS('N. Song'!E:E,'N. Song'!L:L,"imperial clan",'N. Song'!B:B,"江西*")+SUMIFS('N. Song'!E:E,'N. Song'!L:L,"imperial clan",'N. Song'!B:B,"四川*")+SUMIFS('N. Song'!E:E,'N. Song'!L:L,"imperial clan",'N. Song'!B:B,"湖北*")+SUMIFS('N. Song'!E:E,'N. Song'!L:L,"imperial clan",'N. Song'!B:B,"湖南*")+SUMIFS('N. Song'!E:E,'N. Song'!L:L,"imperial clan",'N. Song'!B:B,"廣東*")+SUMIFS('N. Song'!E:E,'N. Song'!L:L,"imperial clan",'N. Song'!B:B,"廣西*")+SUMIFS('N. Song'!E:E,'N. Song'!L:L,"imperial clan",'N. Song'!B:B,"海南*")+SUMIFS('N. Song'!E:E,'N. Song'!L:L,"imperial clan",'N. Song'!B:B,"貴州*")</f>
        <v>0</v>
      </c>
      <c r="G58" s="18">
        <f>F58/F67</f>
        <v>0</v>
      </c>
    </row>
    <row r="59" spans="1:7">
      <c r="A59" s="16" t="s">
        <v>65</v>
      </c>
      <c r="B59" s="16">
        <f>SUMIF('N. Song'!L:L,"Official",'N. Song'!E:E)-5</f>
        <v>147</v>
      </c>
      <c r="C59" s="18">
        <f>B59/B67</f>
        <v>0.62820512820512819</v>
      </c>
      <c r="D59" s="19">
        <f>SUMIFS('N. Song'!E:E,'N. Song'!L:L,"Official",'N. Song'!B:B,"河北*")+SUMIFS('N. Song'!E:E,'N. Song'!L:L,"Official",'N. Song'!B:B,"山東*")+SUMIFS('N. Song'!E:E,'N. Song'!L:L,"Official",'N. Song'!B:B,"山西*")+SUMIFS('N. Song'!E:E,'N. Song'!L:L,"Official",'N. Song'!B:B,"陝西*")+SUMIFS('N. Song'!E:E,'N. Song'!L:L,"Official",'N. Song'!B:B,"陜西*")+SUMIFS('N. Song'!E:E,'N. Song'!L:L,"Official",'N. Song'!B:B,"河南*")+SUMIFS('N. Song'!E:E,'N. Song'!L:L,"Official",'N. Song'!B:B,"甘肅*")-5</f>
        <v>84</v>
      </c>
      <c r="E59" s="18">
        <f>D59/D67</f>
        <v>0.72413793103448276</v>
      </c>
      <c r="F59" s="16">
        <f>SUMIFS('N. Song'!E:E,'N. Song'!L:L,"Official",'N. Song'!B:B,"江蘇*")+SUMIFS('N. Song'!E:E,'N. Song'!L:L,"Official",'N. Song'!B:B,"上海*")+SUMIFS('N. Song'!E:E,'N. Song'!L:L,"Official",'N. Song'!B:B,"浙江*")+SUMIFS('N. Song'!E:E,'N. Song'!L:L,"Official",'N. Song'!B:B,"福建*")+SUMIFS('N. Song'!E:E,'N. Song'!L:L,"Official",'N. Song'!B:B,"江西*")+SUMIFS('N. Song'!E:E,'N. Song'!L:L,"Official",'N. Song'!B:B,"四川*")+SUMIFS('N. Song'!E:E,'N. Song'!L:L,"Official",'N. Song'!B:B,"湖北*")+SUMIFS('N. Song'!E:E,'N. Song'!L:L,"Official",'N. Song'!B:B,"湖南*")+SUMIFS('N. Song'!E:E,'N. Song'!L:L,"Official",'N. Song'!B:B,"廣東*")+SUMIFS('N. Song'!E:E,'N. Song'!L:L,"Official",'N. Song'!B:B,"廣西*")+SUMIFS('N. Song'!E:E,'N. Song'!L:L,"Official",'N. Song'!B:B,"海南*")+SUMIFS('N. Song'!E:E,'N. Song'!L:L,"Official",'N. Song'!B:B,"貴州*")++SUMIFS('N. Song'!E:E,'N. Song'!L:L,"Official",'N. Song'!B:B,"安徽*")</f>
        <v>63</v>
      </c>
      <c r="G59" s="18">
        <f>F59/F67</f>
        <v>0.53389830508474578</v>
      </c>
    </row>
    <row r="60" spans="1:7">
      <c r="A60" s="16" t="s">
        <v>1305</v>
      </c>
      <c r="B60" s="16">
        <f>SUMIF('N. Song'!L:L,"Shi",'N. Song'!E:E)</f>
        <v>25</v>
      </c>
      <c r="C60" s="18">
        <f>B60/B67</f>
        <v>0.10683760683760683</v>
      </c>
      <c r="D60" s="19">
        <f>SUMIFS('N. Song'!E:E,'N. Song'!L:L,"Shi",'N. Song'!B:B,"河北*")+SUMIFS('N. Song'!E:E,'N. Song'!L:L,"Shi",'N. Song'!B:B,"山東*")+SUMIFS('N. Song'!E:E,'N. Song'!L:L,"Shi",'N. Song'!B:B,"山西*")+SUMIFS('N. Song'!E:E,'N. Song'!L:L,"Shi",'N. Song'!B:B,"陝西*")+SUMIFS('N. Song'!E:E,'N. Song'!L:L,"Shi",'N. Song'!B:B,"陜西*")+SUMIFS('N. Song'!E:E,'N. Song'!L:L,"Shi",'N. Song'!B:B,"河南*")+SUMIFS('N. Song'!E:E,'N. Song'!L:L,"Shi",'N. Song'!B:B,"甘肅*")</f>
        <v>11</v>
      </c>
      <c r="E60" s="18">
        <f>D60/D67</f>
        <v>9.4827586206896547E-2</v>
      </c>
      <c r="F60" s="16">
        <f>SUMIFS('N. Song'!E:E,'N. Song'!L:L,"Shi",'N. Song'!B:B,"江蘇*")+SUMIFS('N. Song'!E:E,'N. Song'!L:L,"Shi",'N. Song'!B:B,"上海*")+SUMIFS('N. Song'!E:E,'N. Song'!L:L,"Shi",'N. Song'!B:B,"浙江*")+SUMIFS('N. Song'!E:E,'N. Song'!L:L,"Shi",'N. Song'!B:B,"福建*")+SUMIFS('N. Song'!E:E,'N. Song'!L:L,"Shi",'N. Song'!B:B,"江西*")+SUMIFS('N. Song'!E:E,'N. Song'!L:L,"Shi",'N. Song'!B:B,"四川*")+SUMIFS('N. Song'!E:E,'N. Song'!L:L,"Shi",'N. Song'!B:B,"湖北*")+SUMIFS('N. Song'!E:E,'N. Song'!L:L,"Shi",'N. Song'!B:B,"湖南*")+SUMIFS('N. Song'!E:E,'N. Song'!L:L,"Shi",'N. Song'!B:B,"廣東*")+SUMIFS('N. Song'!E:E,'N. Song'!L:L,"Shi",'N. Song'!B:B,"廣西*")+SUMIFS('N. Song'!E:E,'N. Song'!L:L,"Shi",'N. Song'!B:B,"海南*")+SUMIFS('N. Song'!E:E,'N. Song'!L:L,"Shi",'N. Song'!B:B,"貴州*")+SUMIFS('N. Song'!E:E,'N. Song'!L:L,"Shi",'N. Song'!B:B,"安徽*")</f>
        <v>14</v>
      </c>
      <c r="G60" s="18">
        <f>F60/F67</f>
        <v>0.11864406779661017</v>
      </c>
    </row>
    <row r="61" spans="1:7">
      <c r="A61" s="16" t="s">
        <v>129</v>
      </c>
      <c r="B61" s="16">
        <f>SUMIF('N. Song'!L:L,"Farmer",'N. Song'!E:E)</f>
        <v>5</v>
      </c>
      <c r="C61" s="18">
        <f>B61/B67</f>
        <v>2.1367521367521368E-2</v>
      </c>
      <c r="D61" s="19">
        <f>SUMIFS('N. Song'!E:E,'N. Song'!L:L,"Farmer",'N. Song'!B:B,"河北*")+SUMIFS('N. Song'!E:E,'N. Song'!L:L,"Farmer",'N. Song'!B:B,"山東*")+SUMIFS('N. Song'!E:E,'N. Song'!L:L,"Farmer",'N. Song'!B:B,"山西*")+SUMIFS('N. Song'!E:E,'N. Song'!L:L,"Farmer",'N. Song'!B:B,"陝西*")+SUMIFS('N. Song'!E:E,'N. Song'!L:L,"Farmer",'N. Song'!B:B,"陜西*")+SUMIFS('N. Song'!E:E,'N. Song'!L:L,"Farmer",'N. Song'!B:B,"河南*")+SUMIFS('N. Song'!E:E,'N. Song'!L:L,"Farmer",'N. Song'!B:B,"甘肅*")</f>
        <v>3</v>
      </c>
      <c r="E61" s="18">
        <f>D61/D67</f>
        <v>2.5862068965517241E-2</v>
      </c>
      <c r="F61" s="16">
        <f>SUMIFS('N. Song'!E:E,'N. Song'!L:L,"Farmer",'N. Song'!B:B,"江蘇*")+SUMIFS('N. Song'!E:E,'N. Song'!L:L,"Farmer",'N. Song'!B:B,"上海*")+SUMIFS('N. Song'!E:E,'N. Song'!L:L,"Farmer",'N. Song'!B:B,"浙江*")+SUMIFS('N. Song'!E:E,'N. Song'!L:L,"Farmer",'N. Song'!B:B,"福建*")+SUMIFS('N. Song'!E:E,'N. Song'!L:L,"Farmer",'N. Song'!B:B,"江西*")+SUMIFS('N. Song'!E:E,'N. Song'!L:L,"Farmer",'N. Song'!B:B,"四川*")+SUMIFS('N. Song'!E:E,'N. Song'!L:L,"Farmer",'N. Song'!B:B,"湖北*")+SUMIFS('N. Song'!E:E,'N. Song'!L:L,"Farmer",'N. Song'!B:B,"湖南*")+SUMIFS('N. Song'!E:E,'N. Song'!L:L,"Farmer",'N. Song'!B:B,"廣東*")+SUMIFS('N. Song'!E:E,'N. Song'!L:L,"Farmer",'N. Song'!B:B,"廣西*")+SUMIFS('N. Song'!E:E,'N. Song'!L:L,"Farmer",'N. Song'!B:B,"海南*")+SUMIFS('N. Song'!E:E,'N. Song'!L:L,"Farmer",'N. Song'!B:B,"貴州*")+SUMIFS('N. Song'!E:E,'N. Song'!L:L,"Farmer",'N. Song'!B:B,"安徽*")</f>
        <v>2</v>
      </c>
      <c r="G61" s="18">
        <f>F61/F67</f>
        <v>1.6949152542372881E-2</v>
      </c>
    </row>
    <row r="62" spans="1:7">
      <c r="A62" s="16" t="s">
        <v>3798</v>
      </c>
      <c r="B62" s="16">
        <f>SUMIF('N. Song'!L:L,"Artisan",'N. Song'!E:E)</f>
        <v>1</v>
      </c>
      <c r="C62" s="18">
        <f>B62/B67</f>
        <v>4.2735042735042739E-3</v>
      </c>
      <c r="D62" s="19">
        <f>SUMIFS('N. Song'!E:E,'N. Song'!L:L,"Artisan",'N. Song'!B:B,"河北*")+SUMIFS('N. Song'!E:E,'N. Song'!L:L,"Artisan",'N. Song'!B:B,"山東*")+SUMIFS('N. Song'!E:E,'N. Song'!L:L,"Artisan",'N. Song'!B:B,"山西*")+SUMIFS('N. Song'!E:E,'N. Song'!L:L,"Artisan",'N. Song'!B:B,"陝西*")+SUMIFS('N. Song'!E:E,'N. Song'!L:L,"Artisan",'N. Song'!B:B,"陜西*")+SUMIFS('N. Song'!E:E,'N. Song'!L:L,"Artisan",'N. Song'!B:B,"河南*")+SUMIFS('N. Song'!E:E,'N. Song'!L:L,"Artisan",'N. Song'!B:B,"甘肅*")</f>
        <v>1</v>
      </c>
      <c r="E62" s="18">
        <f>D62/D67</f>
        <v>8.6206896551724137E-3</v>
      </c>
      <c r="F62" s="16">
        <f>SUMIFS('N. Song'!E:E,'N. Song'!L:L,"Artisan",'N. Song'!B:B,"江蘇*")+SUMIFS('N. Song'!E:E,'N. Song'!L:L,"Artisan",'N. Song'!B:B,"上海*")+SUMIFS('N. Song'!E:E,'N. Song'!L:L,"Artisan",'N. Song'!B:B,"浙江*")+SUMIFS('N. Song'!E:E,'N. Song'!L:L,"Artisan",'N. Song'!B:B,"福建*")+SUMIFS('N. Song'!E:E,'N. Song'!L:L,"Artisan",'N. Song'!B:B,"江西*")+SUMIFS('N. Song'!E:E,'N. Song'!L:L,"Artisan",'N. Song'!B:B,"四川*")+SUMIFS('N. Song'!E:E,'N. Song'!L:L,"Artisan",'N. Song'!B:B,"湖北*")+SUMIFS('N. Song'!E:E,'N. Song'!L:L,"Artisan",'N. Song'!B:B,"湖南*")+SUMIFS('N. Song'!E:E,'N. Song'!L:L,"Artisan",'N. Song'!B:B,"廣東*")+SUMIFS('N. Song'!E:E,'N. Song'!L:L,"Artisan",'N. Song'!B:B,"廣西*")+SUMIFS('N. Song'!E:E,'N. Song'!L:L,"Artisan",'N. Song'!B:B,"海南*")+SUMIFS('N. Song'!E:E,'N. Song'!L:L,"Artisan",'N. Song'!B:B,"貴州*")+SUMIFS('N. Song'!E:E,'N. Song'!L:L,"Artisan",'N. Song'!B:B,"安徽*")</f>
        <v>0</v>
      </c>
      <c r="G62" s="18">
        <f>F62/F67</f>
        <v>0</v>
      </c>
    </row>
    <row r="63" spans="1:7">
      <c r="A63" s="16" t="s">
        <v>111</v>
      </c>
      <c r="B63" s="16">
        <f>SUMIF('N. Song'!L:L,"Merchant",'N. Song'!E:E)</f>
        <v>9</v>
      </c>
      <c r="C63" s="18">
        <f>B63/B67</f>
        <v>3.8461538461538464E-2</v>
      </c>
      <c r="D63" s="19">
        <f>SUMIFS('N. Song'!E:E,'N. Song'!L:L,"Merchant",'N. Song'!B:B,"河北*")+SUMIFS('N. Song'!E:E,'N. Song'!L:L,"Merchant",'N. Song'!B:B,"山東*")+SUMIFS('N. Song'!E:E,'N. Song'!L:L,"Merchant",'N. Song'!B:B,"山西*")+SUMIFS('N. Song'!E:E,'N. Song'!L:L,"Merchant",'N. Song'!B:B,"陝西*")+SUMIFS('N. Song'!E:E,'N. Song'!L:L,"Merchant",'N. Song'!B:B,"陜西*")+SUMIFS('N. Song'!E:E,'N. Song'!L:L,"Merchant",'N. Song'!B:B,"河南*")+SUMIFS('N. Song'!E:E,'N. Song'!L:L,"Merchant",'N. Song'!B:B,"甘肅*")</f>
        <v>3</v>
      </c>
      <c r="E63" s="18">
        <f>D63/D67</f>
        <v>2.5862068965517241E-2</v>
      </c>
      <c r="F63" s="16">
        <f>SUMIFS('N. Song'!E:E,'N. Song'!L:L,"Merchant",'N. Song'!B:B,"江蘇*")+SUMIFS('N. Song'!E:E,'N. Song'!L:L,"Merchant",'N. Song'!B:B,"上海*")+SUMIFS('N. Song'!E:E,'N. Song'!L:L,"Merchant",'N. Song'!B:B,"浙江*")+SUMIFS('N. Song'!E:E,'N. Song'!L:L,"Merchant",'N. Song'!B:B,"福建*")+SUMIFS('N. Song'!E:E,'N. Song'!L:L,"Merchant",'N. Song'!B:B,"江西*")+SUMIFS('N. Song'!E:E,'N. Song'!L:L,"Merchant",'N. Song'!B:B,"四川*")+SUMIFS('N. Song'!E:E,'N. Song'!L:L,"Merchant",'N. Song'!B:B,"湖北*")+SUMIFS('N. Song'!E:E,'N. Song'!L:L,"Merchant",'N. Song'!B:B,"湖南*")+SUMIFS('N. Song'!E:E,'N. Song'!L:L,"Merchant",'N. Song'!B:B,"廣東*")+SUMIFS('N. Song'!E:E,'N. Song'!L:L,"Merchant",'N. Song'!B:B,"廣西*")+SUMIFS('N. Song'!E:E,'N. Song'!L:L,"Merchant",'N. Song'!B:B,"海南*")+SUMIFS('N. Song'!E:E,'N. Song'!L:L,"Merchant",'N. Song'!B:B,"貴州*")+SUMIFS('N. Song'!E:E,'N. Song'!L:L,"Merchant",'N. Song'!B:B,"安徽*")</f>
        <v>6</v>
      </c>
      <c r="G63" s="18">
        <f>F63/F67</f>
        <v>5.0847457627118647E-2</v>
      </c>
    </row>
    <row r="64" spans="1:7">
      <c r="A64" s="16" t="s">
        <v>3799</v>
      </c>
      <c r="B64" s="16">
        <f>SUMIF('N. Song'!L:L,"Religious Professional",'N. Song'!E:E)</f>
        <v>1</v>
      </c>
      <c r="C64" s="18">
        <f>B64/B67</f>
        <v>4.2735042735042739E-3</v>
      </c>
      <c r="D64" s="19">
        <f>SUMIFS('N. Song'!E:E,'N. Song'!L:L,"Religious Professional",'N. Song'!B:B,"河北*")+SUMIFS('N. Song'!E:E,'N. Song'!L:L,"Religious Professional",'N. Song'!B:B,"山東*")+SUMIFS('N. Song'!E:E,'N. Song'!L:L,"Religious Professional",'N. Song'!B:B,"山西*")+SUMIFS('N. Song'!E:E,'N. Song'!L:L,"Religious Professional",'N. Song'!B:B,"陝西*")+SUMIFS('N. Song'!E:E,'N. Song'!L:L,"Religious Professional",'N. Song'!B:B,"陜西*")+SUMIFS('N. Song'!E:E,'N. Song'!L:L,"Religious Professional",'N. Song'!B:B,"河南*")+SUMIFS('N. Song'!E:E,'N. Song'!L:L,"Religious Professional",'N. Song'!B:B,"甘肅*")</f>
        <v>0</v>
      </c>
      <c r="E64" s="18">
        <f>D64/D67</f>
        <v>0</v>
      </c>
      <c r="F64" s="16">
        <f>SUMIFS('N. Song'!E:E,'N. Song'!L:L,"Religious Professional",'N. Song'!B:B,"江蘇*")+SUMIFS('N. Song'!E:E,'N. Song'!L:L,"Religious Professional",'N. Song'!B:B,"上海*")+SUMIFS('N. Song'!E:E,'N. Song'!L:L,"Religious Professional",'N. Song'!B:B,"浙江*")+SUMIFS('N. Song'!E:E,'N. Song'!L:L,"Religious Professional",'N. Song'!B:B,"福建*")+SUMIFS('N. Song'!E:E,'N. Song'!L:L,"Religious Professional",'N. Song'!B:B,"江西*")+SUMIFS('N. Song'!E:E,'N. Song'!L:L,"Religious Professional",'N. Song'!B:B,"四川*")+SUMIFS('N. Song'!E:E,'N. Song'!L:L,"Religious Professional",'N. Song'!B:B,"湖北*")+SUMIFS('N. Song'!E:E,'N. Song'!L:L,"Religious Professional",'N. Song'!B:B,"湖南*")+SUMIFS('N. Song'!E:E,'N. Song'!L:L,"Religious Professional",'N. Song'!B:B,"廣東*")+SUMIFS('N. Song'!E:E,'N. Song'!L:L,"Religious Professional",'N. Song'!B:B,"廣西*")+SUMIFS('N. Song'!E:E,'N. Song'!L:L,"Religious Professional",'N. Song'!B:B,"海南*")+SUMIFS('N. Song'!E:E,'N. Song'!L:L,"Religious Professional",'N. Song'!B:B,"貴州*")+SUMIFS('N. Song'!E:E,'N. Song'!L:L,"Religious Professional",'N. Song'!B:B,"安徽*")</f>
        <v>1</v>
      </c>
      <c r="G64" s="18">
        <f>F64/F67</f>
        <v>8.4745762711864406E-3</v>
      </c>
    </row>
    <row r="65" spans="1:7">
      <c r="A65" s="16" t="s">
        <v>48</v>
      </c>
      <c r="B65" s="16">
        <f>SUMIF('N. Song'!L:L,"Unmentioned",'N. Song'!E:E)</f>
        <v>24</v>
      </c>
      <c r="C65" s="18">
        <f>B65/B67</f>
        <v>0.10256410256410256</v>
      </c>
      <c r="D65" s="19">
        <f>SUMIFS('N. Song'!E:E,'N. Song'!L:L,"Unmentioned",'N. Song'!B:B,"河北*")+SUMIFS('N. Song'!E:E,'N. Song'!L:L,"Unmentioned",'N. Song'!B:B,"山東*")+SUMIFS('N. Song'!E:E,'N. Song'!L:L,"Unmentioned",'N. Song'!B:B,"山西*")+SUMIFS('N. Song'!E:E,'N. Song'!L:L,"Unmentioned",'N. Song'!B:B,"陝西*")+SUMIFS('N. Song'!E:E,'N. Song'!L:L,"Unmentioned",'N. Song'!B:B,"陜西*")+SUMIFS('N. Song'!E:E,'N. Song'!L:L,"Unmentioned",'N. Song'!B:B,"河南*")+SUMIFS('N. Song'!E:E,'N. Song'!L:L,"Unmentioned",'N. Song'!B:B,"甘肅*")</f>
        <v>5</v>
      </c>
      <c r="E65" s="18">
        <f>D65/D67</f>
        <v>4.3103448275862072E-2</v>
      </c>
      <c r="F65" s="16">
        <f>SUMIFS('N. Song'!E:E,'N. Song'!L:L,"Unmentioned",'N. Song'!B:B,"江蘇*")+SUMIFS('N. Song'!E:E,'N. Song'!L:L,"Unmentioned",'N. Song'!B:B,"上海*")+SUMIFS('N. Song'!E:E,'N. Song'!L:L,"Unmentioned",'N. Song'!B:B,"浙江*")+SUMIFS('N. Song'!E:E,'N. Song'!L:L,"Unmentioned",'N. Song'!B:B,"福建*")+SUMIFS('N. Song'!E:E,'N. Song'!L:L,"Unmentioned",'N. Song'!B:B,"江西*")+SUMIFS('N. Song'!E:E,'N. Song'!L:L,"Unmentioned",'N. Song'!B:B,"四川*")+SUMIFS('N. Song'!E:E,'N. Song'!L:L,"Unmentioned",'N. Song'!B:B,"湖北*")+SUMIFS('N. Song'!E:E,'N. Song'!L:L,"Unmentioned",'N. Song'!B:B,"湖南*")+SUMIFS('N. Song'!E:E,'N. Song'!L:L,"Unmentioned",'N. Song'!B:B,"廣東*")+SUMIFS('N. Song'!E:E,'N. Song'!L:L,"Unmentioned",'N. Song'!B:B,"廣西*")+SUMIFS('N. Song'!E:E,'N. Song'!L:L,"Unmentioned",'N. Song'!B:B,"海南*")+SUMIFS('N. Song'!E:E,'N. Song'!L:L,"Unmentioned",'N. Song'!B:B,"貴州*")+SUMIFS('N. Song'!E:E,'N. Song'!L:L,"Unmentioned",'N. Song'!B:B,"安徽*")</f>
        <v>19</v>
      </c>
      <c r="G65" s="18">
        <f>F65/F67</f>
        <v>0.16101694915254236</v>
      </c>
    </row>
    <row r="66" spans="1:7">
      <c r="A66" s="16" t="s">
        <v>88</v>
      </c>
      <c r="B66" s="16">
        <f>SUMIF('N. Song'!L:L,"Unknown",'N. Song'!E:E)</f>
        <v>19</v>
      </c>
      <c r="C66" s="18">
        <f>B66/B67</f>
        <v>8.11965811965812E-2</v>
      </c>
      <c r="D66" s="19">
        <f>SUMIFS('N. Song'!E:E,'N. Song'!L:L,"Unknown",'N. Song'!B:B,"河北*")+SUMIFS('N. Song'!E:E,'N. Song'!L:L,"Unknown",'N. Song'!B:B,"山東*")+SUMIFS('N. Song'!E:E,'N. Song'!L:L,"Unknown",'N. Song'!B:B,"山西*")+SUMIFS('N. Song'!E:E,'N. Song'!L:L,"Unknown",'N. Song'!B:B,"陝西*")+SUMIFS('N. Song'!E:E,'N. Song'!L:L,"Unknown",'N. Song'!B:B,"陜西*")+SUMIFS('N. Song'!E:E,'N. Song'!L:L,"Unknown",'N. Song'!B:B,"河南*")+SUMIFS('N. Song'!E:E,'N. Song'!L:L,"Unknown",'N. Song'!B:B,"甘肅*")</f>
        <v>6</v>
      </c>
      <c r="E66" s="18">
        <f>D66/D67</f>
        <v>5.1724137931034482E-2</v>
      </c>
      <c r="F66" s="16">
        <f>SUMIFS('N. Song'!E:E,'N. Song'!L:L,"Unknown",'N. Song'!B:B,"江蘇*")+SUMIFS('N. Song'!E:E,'N. Song'!L:L,"Unknown",'N. Song'!B:B,"上海*")+SUMIFS('N. Song'!E:E,'N. Song'!L:L,"Unknown",'N. Song'!B:B,"浙江*")+SUMIFS('N. Song'!E:E,'N. Song'!L:L,"Unknown",'N. Song'!B:B,"福建*")+SUMIFS('N. Song'!E:E,'N. Song'!L:L,"Unknown",'N. Song'!B:B,"江西*")+SUMIFS('N. Song'!E:E,'N. Song'!L:L,"Unknown",'N. Song'!B:B,"四川*")+SUMIFS('N. Song'!E:E,'N. Song'!L:L,"Unknown",'N. Song'!B:B,"湖北*")+SUMIFS('N. Song'!E:E,'N. Song'!L:L,"Unknown",'N. Song'!B:B,"湖南*")+SUMIFS('N. Song'!E:E,'N. Song'!L:L,"Unknown",'N. Song'!B:B,"廣東*")+SUMIFS('N. Song'!E:E,'N. Song'!L:L,"Unknown",'N. Song'!B:B,"廣西*")+SUMIFS('N. Song'!E:E,'N. Song'!L:L,"Unknown",'N. Song'!B:B,"海南*")+SUMIFS('N. Song'!E:E,'N. Song'!L:L,"Unknown",'N. Song'!B:B,"貴州*")+SUMIFS('N. Song'!E:E,'N. Song'!L:L,"Unknown",'N. Song'!B:B,"安徽*")</f>
        <v>13</v>
      </c>
      <c r="G66" s="18">
        <f>F66/F67</f>
        <v>0.11016949152542373</v>
      </c>
    </row>
    <row r="67" spans="1:7">
      <c r="A67" s="19" t="s">
        <v>3792</v>
      </c>
      <c r="B67" s="19">
        <f t="shared" ref="B67:G67" si="1">SUM(B58:B66)</f>
        <v>234</v>
      </c>
      <c r="C67" s="18">
        <f t="shared" si="1"/>
        <v>0.99999999999999989</v>
      </c>
      <c r="D67" s="16">
        <f t="shared" si="1"/>
        <v>116</v>
      </c>
      <c r="E67" s="18">
        <f t="shared" si="1"/>
        <v>1</v>
      </c>
      <c r="F67" s="16">
        <f t="shared" si="1"/>
        <v>118</v>
      </c>
      <c r="G67" s="18">
        <f t="shared" si="1"/>
        <v>1</v>
      </c>
    </row>
    <row r="68" spans="1:7">
      <c r="A68" s="16"/>
      <c r="B68" s="19"/>
      <c r="C68" s="16"/>
      <c r="D68" s="16"/>
      <c r="E68" s="16"/>
      <c r="F68" s="16"/>
      <c r="G68" s="16"/>
    </row>
    <row r="69" spans="1:7">
      <c r="A69" s="17" t="s">
        <v>3800</v>
      </c>
      <c r="B69" s="19"/>
      <c r="C69" s="16"/>
      <c r="D69" s="16"/>
      <c r="E69" s="16"/>
      <c r="F69" s="16"/>
      <c r="G69" s="16"/>
    </row>
    <row r="70" spans="1:7">
      <c r="A70" s="16" t="s">
        <v>3785</v>
      </c>
      <c r="B70" s="16" t="s">
        <v>3786</v>
      </c>
      <c r="C70" s="16" t="s">
        <v>3787</v>
      </c>
      <c r="D70" s="16"/>
      <c r="E70" s="16"/>
      <c r="F70" s="16"/>
      <c r="G70" s="16"/>
    </row>
    <row r="71" spans="1:7">
      <c r="A71" s="16" t="s">
        <v>36</v>
      </c>
      <c r="B71" s="19">
        <f>SUMIF(Jin!L:L,"imperial clan",Jin!E:E)</f>
        <v>5</v>
      </c>
      <c r="C71" s="18">
        <f>B71/B76</f>
        <v>0.125</v>
      </c>
      <c r="D71" s="16"/>
      <c r="E71" s="16"/>
      <c r="F71" s="16"/>
      <c r="G71" s="16"/>
    </row>
    <row r="72" spans="1:7">
      <c r="A72" s="16" t="s">
        <v>65</v>
      </c>
      <c r="B72" s="19">
        <f>SUMIF(Jin!L:L,"Official",Jin!E:E)</f>
        <v>25</v>
      </c>
      <c r="C72" s="18">
        <f>B72/B76</f>
        <v>0.625</v>
      </c>
      <c r="D72" s="16"/>
      <c r="E72" s="16"/>
      <c r="F72" s="16"/>
      <c r="G72" s="16"/>
    </row>
    <row r="73" spans="1:7">
      <c r="A73" s="16" t="s">
        <v>129</v>
      </c>
      <c r="B73" s="19">
        <f>SUMIF(Jin!L:L,"Farmer",Jin!E:E)</f>
        <v>2</v>
      </c>
      <c r="C73" s="18">
        <f>B73/B76</f>
        <v>0.05</v>
      </c>
      <c r="D73" s="16"/>
      <c r="E73" s="16"/>
      <c r="F73" s="16"/>
      <c r="G73" s="16"/>
    </row>
    <row r="74" spans="1:7">
      <c r="A74" s="16" t="s">
        <v>3799</v>
      </c>
      <c r="B74" s="19">
        <f>SUMIF(Jin!L:L,"Buddhist Monk",Jin!E:E)+SUMIF(Jin!L:L,"Daoist Adept",Jin!E:E)</f>
        <v>4</v>
      </c>
      <c r="C74" s="18">
        <f>B74/B76</f>
        <v>0.1</v>
      </c>
      <c r="D74" s="16"/>
      <c r="E74" s="16"/>
      <c r="F74" s="16"/>
      <c r="G74" s="16"/>
    </row>
    <row r="75" spans="1:7">
      <c r="A75" s="16" t="s">
        <v>48</v>
      </c>
      <c r="B75" s="19">
        <f>SUMIF(Jin!L:L,"Unmentioned",Jin!E:E)</f>
        <v>4</v>
      </c>
      <c r="C75" s="18">
        <f>B75/B76</f>
        <v>0.1</v>
      </c>
      <c r="D75" s="16"/>
      <c r="E75" s="16"/>
      <c r="F75" s="16"/>
      <c r="G75" s="16"/>
    </row>
    <row r="76" spans="1:7">
      <c r="A76" s="19" t="s">
        <v>3792</v>
      </c>
      <c r="B76" s="19">
        <f>SUM(B71:B75)</f>
        <v>40</v>
      </c>
      <c r="C76" s="18">
        <f>SUM(C71:C75)</f>
        <v>1</v>
      </c>
      <c r="D76" s="16"/>
      <c r="E76" s="16"/>
      <c r="F76" s="16"/>
      <c r="G76" s="16"/>
    </row>
    <row r="77" spans="1:7">
      <c r="A77" s="16"/>
      <c r="B77" s="19"/>
      <c r="C77" s="16"/>
      <c r="D77" s="16"/>
      <c r="E77" s="16"/>
      <c r="F77" s="16"/>
      <c r="G77" s="16"/>
    </row>
    <row r="78" spans="1:7">
      <c r="A78" s="17" t="s">
        <v>3801</v>
      </c>
      <c r="B78" s="19"/>
      <c r="C78" s="16"/>
      <c r="D78" s="16"/>
      <c r="E78" s="16"/>
      <c r="F78" s="16"/>
      <c r="G78" s="16"/>
    </row>
    <row r="79" spans="1:7">
      <c r="A79" s="16" t="s">
        <v>3785</v>
      </c>
      <c r="B79" s="16" t="s">
        <v>3786</v>
      </c>
      <c r="C79" s="16" t="s">
        <v>3787</v>
      </c>
      <c r="D79" s="16"/>
      <c r="E79" s="16"/>
      <c r="F79" s="16"/>
      <c r="G79" s="16"/>
    </row>
    <row r="80" spans="1:7">
      <c r="A80" s="16" t="s">
        <v>36</v>
      </c>
      <c r="B80" s="16">
        <f>SUMIF('S. Song'!L:L,"imperial clan",'S. Song'!E:E)</f>
        <v>9</v>
      </c>
      <c r="C80" s="18">
        <f>B80/B85</f>
        <v>5.5214723926380369E-2</v>
      </c>
      <c r="D80" s="16"/>
      <c r="E80" s="16"/>
      <c r="F80" s="16"/>
      <c r="G80" s="16"/>
    </row>
    <row r="81" spans="1:7">
      <c r="A81" s="16" t="s">
        <v>65</v>
      </c>
      <c r="B81" s="16">
        <f>SUMIF('S. Song'!L:L,"Official",'S. Song'!E:E)-2</f>
        <v>114</v>
      </c>
      <c r="C81" s="18">
        <f>B81/B85</f>
        <v>0.69938650306748462</v>
      </c>
      <c r="D81" s="16"/>
      <c r="E81" s="16"/>
      <c r="F81" s="16"/>
      <c r="G81" s="16"/>
    </row>
    <row r="82" spans="1:7">
      <c r="A82" s="16" t="s">
        <v>1305</v>
      </c>
      <c r="B82" s="16">
        <f>SUMIF('S. Song'!L:L,"Shi",'S. Song'!E:E)</f>
        <v>17</v>
      </c>
      <c r="C82" s="18">
        <f>B82/B85</f>
        <v>0.10429447852760736</v>
      </c>
      <c r="D82" s="16"/>
      <c r="E82" s="16"/>
      <c r="F82" s="16"/>
      <c r="G82" s="16"/>
    </row>
    <row r="83" spans="1:7">
      <c r="A83" s="16" t="s">
        <v>48</v>
      </c>
      <c r="B83" s="16">
        <f>SUMIF('S. Song'!L:L,"Unmentioned",'S. Song'!E:E)</f>
        <v>8</v>
      </c>
      <c r="C83" s="18">
        <f>B83/B85</f>
        <v>4.9079754601226995E-2</v>
      </c>
      <c r="D83" s="16"/>
      <c r="E83" s="16"/>
      <c r="F83" s="16"/>
      <c r="G83" s="16"/>
    </row>
    <row r="84" spans="1:7">
      <c r="A84" s="16" t="s">
        <v>88</v>
      </c>
      <c r="B84" s="16">
        <f>SUMIF('S. Song'!L:L,"Unknown",'S. Song'!E:E)</f>
        <v>15</v>
      </c>
      <c r="C84" s="18">
        <f>B84/B85</f>
        <v>9.202453987730061E-2</v>
      </c>
      <c r="D84" s="16"/>
      <c r="E84" s="16"/>
      <c r="F84" s="16"/>
      <c r="G84" s="16"/>
    </row>
    <row r="85" spans="1:7">
      <c r="A85" s="16" t="s">
        <v>3792</v>
      </c>
      <c r="B85" s="16">
        <f>SUM(B80:B84)</f>
        <v>163</v>
      </c>
      <c r="C85" s="18">
        <f>SUM(C80:C84)</f>
        <v>1</v>
      </c>
      <c r="D85" s="16"/>
      <c r="E85" s="16"/>
      <c r="F85" s="16"/>
      <c r="G85" s="16"/>
    </row>
    <row r="86" spans="1:7">
      <c r="A86" s="15" t="s">
        <v>3802</v>
      </c>
      <c r="B86" s="16"/>
      <c r="C86" s="16"/>
      <c r="D86" s="16"/>
      <c r="E86" s="16"/>
      <c r="F86" s="16"/>
      <c r="G86" s="16"/>
    </row>
  </sheetData>
  <phoneticPr fontId="3"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工作表</vt:lpstr>
      </vt:variant>
      <vt:variant>
        <vt:i4>5</vt:i4>
      </vt:variant>
    </vt:vector>
  </HeadingPairs>
  <TitlesOfParts>
    <vt:vector size="5" baseType="lpstr">
      <vt:lpstr>Liao</vt:lpstr>
      <vt:lpstr>Jin</vt:lpstr>
      <vt:lpstr>N. Song</vt:lpstr>
      <vt:lpstr>S. Song</vt:lpstr>
      <vt:lpstr>Statistics and Tables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hsuyahwei@gmail.com</dc:creator>
  <cp:lastModifiedBy>hsuyahwei@gmail.com</cp:lastModifiedBy>
  <dcterms:created xsi:type="dcterms:W3CDTF">2026-03-14T07:04:06Z</dcterms:created>
  <dcterms:modified xsi:type="dcterms:W3CDTF">2026-04-02T04:32:16Z</dcterms:modified>
</cp:coreProperties>
</file>